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 Martin\Documents\Work\LWC 2028\Bidding Docs - Second Draft\"/>
    </mc:Choice>
  </mc:AlternateContent>
  <xr:revisionPtr revIDLastSave="0" documentId="13_ncr:1_{054CE719-0B24-4D67-98D6-DA25085E9D44}" xr6:coauthVersionLast="47" xr6:coauthVersionMax="47" xr10:uidLastSave="{00000000-0000-0000-0000-000000000000}"/>
  <bookViews>
    <workbookView xWindow="57480" yWindow="-120" windowWidth="29040" windowHeight="15225" xr2:uid="{AA7789C5-A534-4958-98BF-FB38040A7944}"/>
  </bookViews>
  <sheets>
    <sheet name="Official Names and Medal Count" sheetId="1" r:id="rId1"/>
    <sheet name="App1 LWC Events and Medal Count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8" i="3" l="1"/>
  <c r="N557" i="3"/>
  <c r="O557" i="3"/>
  <c r="O559" i="3" s="1"/>
  <c r="P557" i="3"/>
  <c r="Q557" i="3"/>
  <c r="P532" i="3"/>
  <c r="O532" i="3"/>
  <c r="N532" i="3"/>
  <c r="K532" i="3"/>
  <c r="J532" i="3"/>
  <c r="I532" i="3"/>
  <c r="P530" i="3"/>
  <c r="O530" i="3"/>
  <c r="N530" i="3"/>
  <c r="K530" i="3"/>
  <c r="J530" i="3"/>
  <c r="I530" i="3"/>
  <c r="P523" i="3"/>
  <c r="O523" i="3"/>
  <c r="N523" i="3"/>
  <c r="K523" i="3"/>
  <c r="J523" i="3"/>
  <c r="I523" i="3"/>
  <c r="Q522" i="3"/>
  <c r="L522" i="3"/>
  <c r="Q521" i="3"/>
  <c r="Q520" i="3"/>
  <c r="Q519" i="3"/>
  <c r="L519" i="3"/>
  <c r="Q518" i="3"/>
  <c r="L518" i="3"/>
  <c r="Q517" i="3"/>
  <c r="L517" i="3"/>
  <c r="K509" i="3"/>
  <c r="K552" i="3" s="1"/>
  <c r="J509" i="3"/>
  <c r="J552" i="3" s="1"/>
  <c r="I509" i="3"/>
  <c r="I552" i="3" s="1"/>
  <c r="L508" i="3"/>
  <c r="G508" i="3"/>
  <c r="L507" i="3"/>
  <c r="G507" i="3"/>
  <c r="L506" i="3"/>
  <c r="G506" i="3"/>
  <c r="L505" i="3"/>
  <c r="G505" i="3"/>
  <c r="L504" i="3"/>
  <c r="G504" i="3"/>
  <c r="L503" i="3"/>
  <c r="G503" i="3"/>
  <c r="L502" i="3"/>
  <c r="G502" i="3"/>
  <c r="L501" i="3"/>
  <c r="G501" i="3"/>
  <c r="L500" i="3"/>
  <c r="G500" i="3"/>
  <c r="L499" i="3"/>
  <c r="G499" i="3"/>
  <c r="K496" i="3"/>
  <c r="K551" i="3" s="1"/>
  <c r="J496" i="3"/>
  <c r="J551" i="3" s="1"/>
  <c r="I496" i="3"/>
  <c r="I551" i="3" s="1"/>
  <c r="L495" i="3"/>
  <c r="G495" i="3"/>
  <c r="L494" i="3"/>
  <c r="G494" i="3"/>
  <c r="L493" i="3"/>
  <c r="G493" i="3"/>
  <c r="L492" i="3"/>
  <c r="G492" i="3"/>
  <c r="L491" i="3"/>
  <c r="G491" i="3"/>
  <c r="L490" i="3"/>
  <c r="G490" i="3"/>
  <c r="L489" i="3"/>
  <c r="G489" i="3"/>
  <c r="L488" i="3"/>
  <c r="G488" i="3"/>
  <c r="L487" i="3"/>
  <c r="G487" i="3"/>
  <c r="L486" i="3"/>
  <c r="G486" i="3"/>
  <c r="K483" i="3"/>
  <c r="K550" i="3" s="1"/>
  <c r="J483" i="3"/>
  <c r="J550" i="3" s="1"/>
  <c r="I483" i="3"/>
  <c r="I550" i="3" s="1"/>
  <c r="L482" i="3"/>
  <c r="G482" i="3"/>
  <c r="L481" i="3"/>
  <c r="G481" i="3"/>
  <c r="L480" i="3"/>
  <c r="G480" i="3"/>
  <c r="L479" i="3"/>
  <c r="G479" i="3"/>
  <c r="L478" i="3"/>
  <c r="G478" i="3"/>
  <c r="L477" i="3"/>
  <c r="G477" i="3"/>
  <c r="L476" i="3"/>
  <c r="G476" i="3"/>
  <c r="L475" i="3"/>
  <c r="G475" i="3"/>
  <c r="L474" i="3"/>
  <c r="G474" i="3"/>
  <c r="L473" i="3"/>
  <c r="G473" i="3"/>
  <c r="K470" i="3"/>
  <c r="K549" i="3" s="1"/>
  <c r="J470" i="3"/>
  <c r="J549" i="3" s="1"/>
  <c r="I470" i="3"/>
  <c r="I549" i="3" s="1"/>
  <c r="L469" i="3"/>
  <c r="G469" i="3"/>
  <c r="L468" i="3"/>
  <c r="G468" i="3"/>
  <c r="L467" i="3"/>
  <c r="G467" i="3"/>
  <c r="L466" i="3"/>
  <c r="G466" i="3"/>
  <c r="L465" i="3"/>
  <c r="G465" i="3"/>
  <c r="L464" i="3"/>
  <c r="G464" i="3"/>
  <c r="L463" i="3"/>
  <c r="G463" i="3"/>
  <c r="L462" i="3"/>
  <c r="G462" i="3"/>
  <c r="L461" i="3"/>
  <c r="G461" i="3"/>
  <c r="L460" i="3"/>
  <c r="G460" i="3"/>
  <c r="K457" i="3"/>
  <c r="K548" i="3" s="1"/>
  <c r="J457" i="3"/>
  <c r="J548" i="3" s="1"/>
  <c r="I457" i="3"/>
  <c r="I548" i="3" s="1"/>
  <c r="L456" i="3"/>
  <c r="G456" i="3"/>
  <c r="L455" i="3"/>
  <c r="G455" i="3"/>
  <c r="L454" i="3"/>
  <c r="G454" i="3"/>
  <c r="L453" i="3"/>
  <c r="G453" i="3"/>
  <c r="L452" i="3"/>
  <c r="G452" i="3"/>
  <c r="L451" i="3"/>
  <c r="G451" i="3"/>
  <c r="L450" i="3"/>
  <c r="G450" i="3"/>
  <c r="L449" i="3"/>
  <c r="G449" i="3"/>
  <c r="L448" i="3"/>
  <c r="G448" i="3"/>
  <c r="L447" i="3"/>
  <c r="G447" i="3"/>
  <c r="K442" i="3"/>
  <c r="K547" i="3" s="1"/>
  <c r="J442" i="3"/>
  <c r="J547" i="3" s="1"/>
  <c r="I442" i="3"/>
  <c r="I547" i="3" s="1"/>
  <c r="L441" i="3"/>
  <c r="G441" i="3"/>
  <c r="L440" i="3"/>
  <c r="G440" i="3"/>
  <c r="L439" i="3"/>
  <c r="G439" i="3"/>
  <c r="L438" i="3"/>
  <c r="G438" i="3"/>
  <c r="L437" i="3"/>
  <c r="G437" i="3"/>
  <c r="L436" i="3"/>
  <c r="G436" i="3"/>
  <c r="K433" i="3"/>
  <c r="K546" i="3" s="1"/>
  <c r="J433" i="3"/>
  <c r="J546" i="3" s="1"/>
  <c r="I433" i="3"/>
  <c r="I546" i="3" s="1"/>
  <c r="L432" i="3"/>
  <c r="G432" i="3"/>
  <c r="L431" i="3"/>
  <c r="G431" i="3"/>
  <c r="L430" i="3"/>
  <c r="G430" i="3"/>
  <c r="L429" i="3"/>
  <c r="G429" i="3"/>
  <c r="L428" i="3"/>
  <c r="G428" i="3"/>
  <c r="L427" i="3"/>
  <c r="G427" i="3"/>
  <c r="K424" i="3"/>
  <c r="K545" i="3" s="1"/>
  <c r="J424" i="3"/>
  <c r="J545" i="3" s="1"/>
  <c r="I424" i="3"/>
  <c r="I545" i="3" s="1"/>
  <c r="L423" i="3"/>
  <c r="G423" i="3"/>
  <c r="L422" i="3"/>
  <c r="G422" i="3"/>
  <c r="L421" i="3"/>
  <c r="G421" i="3"/>
  <c r="L420" i="3"/>
  <c r="G420" i="3"/>
  <c r="L419" i="3"/>
  <c r="G419" i="3"/>
  <c r="L418" i="3"/>
  <c r="G418" i="3"/>
  <c r="K415" i="3"/>
  <c r="K544" i="3" s="1"/>
  <c r="J415" i="3"/>
  <c r="J544" i="3" s="1"/>
  <c r="I415" i="3"/>
  <c r="I544" i="3" s="1"/>
  <c r="L414" i="3"/>
  <c r="G414" i="3"/>
  <c r="L413" i="3"/>
  <c r="G413" i="3"/>
  <c r="L412" i="3"/>
  <c r="G412" i="3"/>
  <c r="L411" i="3"/>
  <c r="G411" i="3"/>
  <c r="L410" i="3"/>
  <c r="G410" i="3"/>
  <c r="L409" i="3"/>
  <c r="G409" i="3"/>
  <c r="K406" i="3"/>
  <c r="K543" i="3" s="1"/>
  <c r="J406" i="3"/>
  <c r="J543" i="3" s="1"/>
  <c r="I406" i="3"/>
  <c r="I543" i="3" s="1"/>
  <c r="L405" i="3"/>
  <c r="G405" i="3"/>
  <c r="L404" i="3"/>
  <c r="G404" i="3"/>
  <c r="L403" i="3"/>
  <c r="G403" i="3"/>
  <c r="L402" i="3"/>
  <c r="G402" i="3"/>
  <c r="L401" i="3"/>
  <c r="G401" i="3"/>
  <c r="L400" i="3"/>
  <c r="G400" i="3"/>
  <c r="K395" i="3"/>
  <c r="K542" i="3" s="1"/>
  <c r="J395" i="3"/>
  <c r="J542" i="3" s="1"/>
  <c r="I395" i="3"/>
  <c r="I542" i="3" s="1"/>
  <c r="L394" i="3"/>
  <c r="G394" i="3"/>
  <c r="L393" i="3"/>
  <c r="G393" i="3"/>
  <c r="L392" i="3"/>
  <c r="G392" i="3"/>
  <c r="L391" i="3"/>
  <c r="G391" i="3"/>
  <c r="L390" i="3"/>
  <c r="G390" i="3"/>
  <c r="L389" i="3"/>
  <c r="G389" i="3"/>
  <c r="L388" i="3"/>
  <c r="G388" i="3"/>
  <c r="L387" i="3"/>
  <c r="G387" i="3"/>
  <c r="L386" i="3"/>
  <c r="G386" i="3"/>
  <c r="L385" i="3"/>
  <c r="G385" i="3"/>
  <c r="L384" i="3"/>
  <c r="G384" i="3"/>
  <c r="L383" i="3"/>
  <c r="G383" i="3"/>
  <c r="L382" i="3"/>
  <c r="G382" i="3"/>
  <c r="L381" i="3"/>
  <c r="G381" i="3"/>
  <c r="L380" i="3"/>
  <c r="G380" i="3"/>
  <c r="L379" i="3"/>
  <c r="G379" i="3"/>
  <c r="L378" i="3"/>
  <c r="G378" i="3"/>
  <c r="L377" i="3"/>
  <c r="G377" i="3"/>
  <c r="L376" i="3"/>
  <c r="G376" i="3"/>
  <c r="L375" i="3"/>
  <c r="G375" i="3"/>
  <c r="L374" i="3"/>
  <c r="G374" i="3"/>
  <c r="L373" i="3"/>
  <c r="G373" i="3"/>
  <c r="L372" i="3"/>
  <c r="G372" i="3"/>
  <c r="L371" i="3"/>
  <c r="G371" i="3"/>
  <c r="K368" i="3"/>
  <c r="K541" i="3" s="1"/>
  <c r="J368" i="3"/>
  <c r="J541" i="3" s="1"/>
  <c r="I368" i="3"/>
  <c r="I541" i="3" s="1"/>
  <c r="L367" i="3"/>
  <c r="G367" i="3"/>
  <c r="L366" i="3"/>
  <c r="G366" i="3"/>
  <c r="L365" i="3"/>
  <c r="G365" i="3"/>
  <c r="L364" i="3"/>
  <c r="G364" i="3"/>
  <c r="L363" i="3"/>
  <c r="G363" i="3"/>
  <c r="L362" i="3"/>
  <c r="G362" i="3"/>
  <c r="L361" i="3"/>
  <c r="G361" i="3"/>
  <c r="L360" i="3"/>
  <c r="G360" i="3"/>
  <c r="L359" i="3"/>
  <c r="G359" i="3"/>
  <c r="L358" i="3"/>
  <c r="G358" i="3"/>
  <c r="L357" i="3"/>
  <c r="G357" i="3"/>
  <c r="L356" i="3"/>
  <c r="G356" i="3"/>
  <c r="L355" i="3"/>
  <c r="G355" i="3"/>
  <c r="L354" i="3"/>
  <c r="G354" i="3"/>
  <c r="L353" i="3"/>
  <c r="G353" i="3"/>
  <c r="L352" i="3"/>
  <c r="G352" i="3"/>
  <c r="L351" i="3"/>
  <c r="G351" i="3"/>
  <c r="L350" i="3"/>
  <c r="G350" i="3"/>
  <c r="L349" i="3"/>
  <c r="G349" i="3"/>
  <c r="L348" i="3"/>
  <c r="G348" i="3"/>
  <c r="L347" i="3"/>
  <c r="G347" i="3"/>
  <c r="L346" i="3"/>
  <c r="G346" i="3"/>
  <c r="L345" i="3"/>
  <c r="G345" i="3"/>
  <c r="L344" i="3"/>
  <c r="G344" i="3"/>
  <c r="L343" i="3"/>
  <c r="G343" i="3"/>
  <c r="L342" i="3"/>
  <c r="G342" i="3"/>
  <c r="K339" i="3"/>
  <c r="K540" i="3" s="1"/>
  <c r="J339" i="3"/>
  <c r="J540" i="3" s="1"/>
  <c r="I339" i="3"/>
  <c r="I540" i="3" s="1"/>
  <c r="L338" i="3"/>
  <c r="G338" i="3"/>
  <c r="L337" i="3"/>
  <c r="G337" i="3"/>
  <c r="L336" i="3"/>
  <c r="G336" i="3"/>
  <c r="L335" i="3"/>
  <c r="G335" i="3"/>
  <c r="L334" i="3"/>
  <c r="G334" i="3"/>
  <c r="L333" i="3"/>
  <c r="G333" i="3"/>
  <c r="L332" i="3"/>
  <c r="G332" i="3"/>
  <c r="L331" i="3"/>
  <c r="G331" i="3"/>
  <c r="L330" i="3"/>
  <c r="G330" i="3"/>
  <c r="L329" i="3"/>
  <c r="G329" i="3"/>
  <c r="L328" i="3"/>
  <c r="G328" i="3"/>
  <c r="L327" i="3"/>
  <c r="G327" i="3"/>
  <c r="L326" i="3"/>
  <c r="G326" i="3"/>
  <c r="L325" i="3"/>
  <c r="G325" i="3"/>
  <c r="L324" i="3"/>
  <c r="G324" i="3"/>
  <c r="L323" i="3"/>
  <c r="G323" i="3"/>
  <c r="L322" i="3"/>
  <c r="G322" i="3"/>
  <c r="L321" i="3"/>
  <c r="G321" i="3"/>
  <c r="L320" i="3"/>
  <c r="G320" i="3"/>
  <c r="L319" i="3"/>
  <c r="G319" i="3"/>
  <c r="L318" i="3"/>
  <c r="G318" i="3"/>
  <c r="L317" i="3"/>
  <c r="G317" i="3"/>
  <c r="L316" i="3"/>
  <c r="G316" i="3"/>
  <c r="L315" i="3"/>
  <c r="G315" i="3"/>
  <c r="L314" i="3"/>
  <c r="G314" i="3"/>
  <c r="L313" i="3"/>
  <c r="G313" i="3"/>
  <c r="K310" i="3"/>
  <c r="K539" i="3" s="1"/>
  <c r="J310" i="3"/>
  <c r="J539" i="3" s="1"/>
  <c r="I310" i="3"/>
  <c r="I539" i="3" s="1"/>
  <c r="L309" i="3"/>
  <c r="G309" i="3"/>
  <c r="L308" i="3"/>
  <c r="G308" i="3"/>
  <c r="L307" i="3"/>
  <c r="G307" i="3"/>
  <c r="L306" i="3"/>
  <c r="G306" i="3"/>
  <c r="L305" i="3"/>
  <c r="G305" i="3"/>
  <c r="L304" i="3"/>
  <c r="G304" i="3"/>
  <c r="L303" i="3"/>
  <c r="G303" i="3"/>
  <c r="L302" i="3"/>
  <c r="G302" i="3"/>
  <c r="L301" i="3"/>
  <c r="G301" i="3"/>
  <c r="L300" i="3"/>
  <c r="G300" i="3"/>
  <c r="L299" i="3"/>
  <c r="G299" i="3"/>
  <c r="L298" i="3"/>
  <c r="G298" i="3"/>
  <c r="L297" i="3"/>
  <c r="G297" i="3"/>
  <c r="L296" i="3"/>
  <c r="G296" i="3"/>
  <c r="L295" i="3"/>
  <c r="G295" i="3"/>
  <c r="L294" i="3"/>
  <c r="G294" i="3"/>
  <c r="L293" i="3"/>
  <c r="G293" i="3"/>
  <c r="L292" i="3"/>
  <c r="G292" i="3"/>
  <c r="L291" i="3"/>
  <c r="G291" i="3"/>
  <c r="L290" i="3"/>
  <c r="G290" i="3"/>
  <c r="L289" i="3"/>
  <c r="G289" i="3"/>
  <c r="L288" i="3"/>
  <c r="G288" i="3"/>
  <c r="L287" i="3"/>
  <c r="G287" i="3"/>
  <c r="L286" i="3"/>
  <c r="G286" i="3"/>
  <c r="L285" i="3"/>
  <c r="G285" i="3"/>
  <c r="L284" i="3"/>
  <c r="G284" i="3"/>
  <c r="K281" i="3"/>
  <c r="K538" i="3" s="1"/>
  <c r="J281" i="3"/>
  <c r="J538" i="3" s="1"/>
  <c r="I281" i="3"/>
  <c r="I538" i="3" s="1"/>
  <c r="L280" i="3"/>
  <c r="G280" i="3"/>
  <c r="L279" i="3"/>
  <c r="G279" i="3"/>
  <c r="L278" i="3"/>
  <c r="G278" i="3"/>
  <c r="L277" i="3"/>
  <c r="G277" i="3"/>
  <c r="L276" i="3"/>
  <c r="G276" i="3"/>
  <c r="L275" i="3"/>
  <c r="G275" i="3"/>
  <c r="L274" i="3"/>
  <c r="G274" i="3"/>
  <c r="L273" i="3"/>
  <c r="G273" i="3"/>
  <c r="L272" i="3"/>
  <c r="G272" i="3"/>
  <c r="L271" i="3"/>
  <c r="G271" i="3"/>
  <c r="L270" i="3"/>
  <c r="G270" i="3"/>
  <c r="L269" i="3"/>
  <c r="G269" i="3"/>
  <c r="L268" i="3"/>
  <c r="G268" i="3"/>
  <c r="L267" i="3"/>
  <c r="G267" i="3"/>
  <c r="L266" i="3"/>
  <c r="G266" i="3"/>
  <c r="L265" i="3"/>
  <c r="G265" i="3"/>
  <c r="L264" i="3"/>
  <c r="G264" i="3"/>
  <c r="L263" i="3"/>
  <c r="G263" i="3"/>
  <c r="L262" i="3"/>
  <c r="G262" i="3"/>
  <c r="L261" i="3"/>
  <c r="G261" i="3"/>
  <c r="L260" i="3"/>
  <c r="G260" i="3"/>
  <c r="L259" i="3"/>
  <c r="G259" i="3"/>
  <c r="L258" i="3"/>
  <c r="G258" i="3"/>
  <c r="L257" i="3"/>
  <c r="G257" i="3"/>
  <c r="L256" i="3"/>
  <c r="G256" i="3"/>
  <c r="L255" i="3"/>
  <c r="G255" i="3"/>
  <c r="K252" i="3"/>
  <c r="K537" i="3" s="1"/>
  <c r="J252" i="3"/>
  <c r="J537" i="3" s="1"/>
  <c r="I252" i="3"/>
  <c r="I537" i="3" s="1"/>
  <c r="L251" i="3"/>
  <c r="G251" i="3"/>
  <c r="L250" i="3"/>
  <c r="G250" i="3"/>
  <c r="L249" i="3"/>
  <c r="G249" i="3"/>
  <c r="L248" i="3"/>
  <c r="G248" i="3"/>
  <c r="L247" i="3"/>
  <c r="G247" i="3"/>
  <c r="L246" i="3"/>
  <c r="G246" i="3"/>
  <c r="L245" i="3"/>
  <c r="G245" i="3"/>
  <c r="L244" i="3"/>
  <c r="G244" i="3"/>
  <c r="L243" i="3"/>
  <c r="G243" i="3"/>
  <c r="L242" i="3"/>
  <c r="G242" i="3"/>
  <c r="L241" i="3"/>
  <c r="G241" i="3"/>
  <c r="L240" i="3"/>
  <c r="G240" i="3"/>
  <c r="L239" i="3"/>
  <c r="G239" i="3"/>
  <c r="L238" i="3"/>
  <c r="G238" i="3"/>
  <c r="L237" i="3"/>
  <c r="G237" i="3"/>
  <c r="L236" i="3"/>
  <c r="G236" i="3"/>
  <c r="L235" i="3"/>
  <c r="G235" i="3"/>
  <c r="L234" i="3"/>
  <c r="G234" i="3"/>
  <c r="L233" i="3"/>
  <c r="G233" i="3"/>
  <c r="L232" i="3"/>
  <c r="G232" i="3"/>
  <c r="L231" i="3"/>
  <c r="G231" i="3"/>
  <c r="L230" i="3"/>
  <c r="G230" i="3"/>
  <c r="L229" i="3"/>
  <c r="G229" i="3"/>
  <c r="L228" i="3"/>
  <c r="G228" i="3"/>
  <c r="L227" i="3"/>
  <c r="G227" i="3"/>
  <c r="L226" i="3"/>
  <c r="G226" i="3"/>
  <c r="K223" i="3"/>
  <c r="K536" i="3" s="1"/>
  <c r="J223" i="3"/>
  <c r="J536" i="3" s="1"/>
  <c r="I223" i="3"/>
  <c r="I536" i="3" s="1"/>
  <c r="L222" i="3"/>
  <c r="G222" i="3"/>
  <c r="L221" i="3"/>
  <c r="G221" i="3"/>
  <c r="L220" i="3"/>
  <c r="G220" i="3"/>
  <c r="L219" i="3"/>
  <c r="G219" i="3"/>
  <c r="L218" i="3"/>
  <c r="G218" i="3"/>
  <c r="L217" i="3"/>
  <c r="G217" i="3"/>
  <c r="L216" i="3"/>
  <c r="G216" i="3"/>
  <c r="L215" i="3"/>
  <c r="G215" i="3"/>
  <c r="L214" i="3"/>
  <c r="G214" i="3"/>
  <c r="L213" i="3"/>
  <c r="G213" i="3"/>
  <c r="L212" i="3"/>
  <c r="G212" i="3"/>
  <c r="L211" i="3"/>
  <c r="G211" i="3"/>
  <c r="L210" i="3"/>
  <c r="G210" i="3"/>
  <c r="L209" i="3"/>
  <c r="G209" i="3"/>
  <c r="L208" i="3"/>
  <c r="G208" i="3"/>
  <c r="L207" i="3"/>
  <c r="G207" i="3"/>
  <c r="L206" i="3"/>
  <c r="G206" i="3"/>
  <c r="L205" i="3"/>
  <c r="G205" i="3"/>
  <c r="L204" i="3"/>
  <c r="G204" i="3"/>
  <c r="L203" i="3"/>
  <c r="G203" i="3"/>
  <c r="L202" i="3"/>
  <c r="G202" i="3"/>
  <c r="L201" i="3"/>
  <c r="G201" i="3"/>
  <c r="L200" i="3"/>
  <c r="G200" i="3"/>
  <c r="L199" i="3"/>
  <c r="G199" i="3"/>
  <c r="L198" i="3"/>
  <c r="G198" i="3"/>
  <c r="L197" i="3"/>
  <c r="G197" i="3"/>
  <c r="K194" i="3"/>
  <c r="K535" i="3" s="1"/>
  <c r="J194" i="3"/>
  <c r="J535" i="3" s="1"/>
  <c r="I194" i="3"/>
  <c r="I535" i="3" s="1"/>
  <c r="L193" i="3"/>
  <c r="G193" i="3"/>
  <c r="L192" i="3"/>
  <c r="G192" i="3"/>
  <c r="L191" i="3"/>
  <c r="G191" i="3"/>
  <c r="L190" i="3"/>
  <c r="G190" i="3"/>
  <c r="L189" i="3"/>
  <c r="G189" i="3"/>
  <c r="L188" i="3"/>
  <c r="G188" i="3"/>
  <c r="L187" i="3"/>
  <c r="G187" i="3"/>
  <c r="L186" i="3"/>
  <c r="G186" i="3"/>
  <c r="L185" i="3"/>
  <c r="G185" i="3"/>
  <c r="L184" i="3"/>
  <c r="G184" i="3"/>
  <c r="L183" i="3"/>
  <c r="G183" i="3"/>
  <c r="L182" i="3"/>
  <c r="G182" i="3"/>
  <c r="L181" i="3"/>
  <c r="G181" i="3"/>
  <c r="L180" i="3"/>
  <c r="G180" i="3"/>
  <c r="L179" i="3"/>
  <c r="G179" i="3"/>
  <c r="L178" i="3"/>
  <c r="G178" i="3"/>
  <c r="L177" i="3"/>
  <c r="G177" i="3"/>
  <c r="L176" i="3"/>
  <c r="G176" i="3"/>
  <c r="L175" i="3"/>
  <c r="G175" i="3"/>
  <c r="L174" i="3"/>
  <c r="G174" i="3"/>
  <c r="L173" i="3"/>
  <c r="G173" i="3"/>
  <c r="L172" i="3"/>
  <c r="G172" i="3"/>
  <c r="L171" i="3"/>
  <c r="G171" i="3"/>
  <c r="L170" i="3"/>
  <c r="G170" i="3"/>
  <c r="L169" i="3"/>
  <c r="G169" i="3"/>
  <c r="L168" i="3"/>
  <c r="G168" i="3"/>
  <c r="K165" i="3"/>
  <c r="K534" i="3" s="1"/>
  <c r="J165" i="3"/>
  <c r="J534" i="3" s="1"/>
  <c r="I165" i="3"/>
  <c r="I534" i="3" s="1"/>
  <c r="L164" i="3"/>
  <c r="G164" i="3"/>
  <c r="L163" i="3"/>
  <c r="G163" i="3"/>
  <c r="L162" i="3"/>
  <c r="G162" i="3"/>
  <c r="L161" i="3"/>
  <c r="G161" i="3"/>
  <c r="L160" i="3"/>
  <c r="G160" i="3"/>
  <c r="L159" i="3"/>
  <c r="G159" i="3"/>
  <c r="L158" i="3"/>
  <c r="G158" i="3"/>
  <c r="L157" i="3"/>
  <c r="G157" i="3"/>
  <c r="L156" i="3"/>
  <c r="G156" i="3"/>
  <c r="L155" i="3"/>
  <c r="G155" i="3"/>
  <c r="L154" i="3"/>
  <c r="G154" i="3"/>
  <c r="L153" i="3"/>
  <c r="G153" i="3"/>
  <c r="L152" i="3"/>
  <c r="G152" i="3"/>
  <c r="L151" i="3"/>
  <c r="G151" i="3"/>
  <c r="L150" i="3"/>
  <c r="G150" i="3"/>
  <c r="L149" i="3"/>
  <c r="G149" i="3"/>
  <c r="L148" i="3"/>
  <c r="G148" i="3"/>
  <c r="L147" i="3"/>
  <c r="G147" i="3"/>
  <c r="L146" i="3"/>
  <c r="G146" i="3"/>
  <c r="L145" i="3"/>
  <c r="G145" i="3"/>
  <c r="L144" i="3"/>
  <c r="G144" i="3"/>
  <c r="L143" i="3"/>
  <c r="G143" i="3"/>
  <c r="L142" i="3"/>
  <c r="G142" i="3"/>
  <c r="L141" i="3"/>
  <c r="G141" i="3"/>
  <c r="L140" i="3"/>
  <c r="G140" i="3"/>
  <c r="L139" i="3"/>
  <c r="G139" i="3"/>
  <c r="K136" i="3"/>
  <c r="K533" i="3" s="1"/>
  <c r="J136" i="3"/>
  <c r="J533" i="3" s="1"/>
  <c r="I136" i="3"/>
  <c r="I533" i="3" s="1"/>
  <c r="L135" i="3"/>
  <c r="G135" i="3"/>
  <c r="L134" i="3"/>
  <c r="G134" i="3"/>
  <c r="L133" i="3"/>
  <c r="G133" i="3"/>
  <c r="L132" i="3"/>
  <c r="G132" i="3"/>
  <c r="L131" i="3"/>
  <c r="G131" i="3"/>
  <c r="L130" i="3"/>
  <c r="G130" i="3"/>
  <c r="L129" i="3"/>
  <c r="G129" i="3"/>
  <c r="L128" i="3"/>
  <c r="G128" i="3"/>
  <c r="L127" i="3"/>
  <c r="G127" i="3"/>
  <c r="L126" i="3"/>
  <c r="G126" i="3"/>
  <c r="L125" i="3"/>
  <c r="G125" i="3"/>
  <c r="L124" i="3"/>
  <c r="G124" i="3"/>
  <c r="L123" i="3"/>
  <c r="G123" i="3"/>
  <c r="L122" i="3"/>
  <c r="G122" i="3"/>
  <c r="L121" i="3"/>
  <c r="G121" i="3"/>
  <c r="L120" i="3"/>
  <c r="G120" i="3"/>
  <c r="L119" i="3"/>
  <c r="G119" i="3"/>
  <c r="L118" i="3"/>
  <c r="G118" i="3"/>
  <c r="L117" i="3"/>
  <c r="G117" i="3"/>
  <c r="L116" i="3"/>
  <c r="G116" i="3"/>
  <c r="L115" i="3"/>
  <c r="G115" i="3"/>
  <c r="L114" i="3"/>
  <c r="G114" i="3"/>
  <c r="L113" i="3"/>
  <c r="G113" i="3"/>
  <c r="L112" i="3"/>
  <c r="G112" i="3"/>
  <c r="L111" i="3"/>
  <c r="G111" i="3"/>
  <c r="L110" i="3"/>
  <c r="G110" i="3"/>
  <c r="K104" i="3"/>
  <c r="J104" i="3"/>
  <c r="I104" i="3"/>
  <c r="L103" i="3"/>
  <c r="G103" i="3"/>
  <c r="L102" i="3"/>
  <c r="G102" i="3"/>
  <c r="K100" i="3"/>
  <c r="J100" i="3"/>
  <c r="I100" i="3"/>
  <c r="L99" i="3"/>
  <c r="G99" i="3"/>
  <c r="L98" i="3"/>
  <c r="G98" i="3"/>
  <c r="L97" i="3"/>
  <c r="G97" i="3"/>
  <c r="L96" i="3"/>
  <c r="G96" i="3"/>
  <c r="L95" i="3"/>
  <c r="G95" i="3"/>
  <c r="L94" i="3"/>
  <c r="G94" i="3"/>
  <c r="L93" i="3"/>
  <c r="G93" i="3"/>
  <c r="L92" i="3"/>
  <c r="G92" i="3"/>
  <c r="L91" i="3"/>
  <c r="G91" i="3"/>
  <c r="L90" i="3"/>
  <c r="G90" i="3"/>
  <c r="L89" i="3"/>
  <c r="G89" i="3"/>
  <c r="L88" i="3"/>
  <c r="G88" i="3"/>
  <c r="L87" i="3"/>
  <c r="G87" i="3"/>
  <c r="L86" i="3"/>
  <c r="G86" i="3"/>
  <c r="L85" i="3"/>
  <c r="G85" i="3"/>
  <c r="L84" i="3"/>
  <c r="G84" i="3"/>
  <c r="L83" i="3"/>
  <c r="G83" i="3"/>
  <c r="L82" i="3"/>
  <c r="G82" i="3"/>
  <c r="L81" i="3"/>
  <c r="G81" i="3"/>
  <c r="L80" i="3"/>
  <c r="G80" i="3"/>
  <c r="K78" i="3"/>
  <c r="J78" i="3"/>
  <c r="I78" i="3"/>
  <c r="L77" i="3"/>
  <c r="G77" i="3"/>
  <c r="L76" i="3"/>
  <c r="G76" i="3"/>
  <c r="L75" i="3"/>
  <c r="G75" i="3"/>
  <c r="L74" i="3"/>
  <c r="G74" i="3"/>
  <c r="L73" i="3"/>
  <c r="G73" i="3"/>
  <c r="L72" i="3"/>
  <c r="G72" i="3"/>
  <c r="L71" i="3"/>
  <c r="G71" i="3"/>
  <c r="L70" i="3"/>
  <c r="G70" i="3"/>
  <c r="L69" i="3"/>
  <c r="G69" i="3"/>
  <c r="L68" i="3"/>
  <c r="G68" i="3"/>
  <c r="L67" i="3"/>
  <c r="G67" i="3"/>
  <c r="L66" i="3"/>
  <c r="G66" i="3"/>
  <c r="L65" i="3"/>
  <c r="G65" i="3"/>
  <c r="L64" i="3"/>
  <c r="G64" i="3"/>
  <c r="L63" i="3"/>
  <c r="G63" i="3"/>
  <c r="L62" i="3"/>
  <c r="G62" i="3"/>
  <c r="L61" i="3"/>
  <c r="G61" i="3"/>
  <c r="L60" i="3"/>
  <c r="G60" i="3"/>
  <c r="L59" i="3"/>
  <c r="G59" i="3"/>
  <c r="L58" i="3"/>
  <c r="G58" i="3"/>
  <c r="K52" i="3"/>
  <c r="J52" i="3"/>
  <c r="I52" i="3"/>
  <c r="L51" i="3"/>
  <c r="G51" i="3"/>
  <c r="L50" i="3"/>
  <c r="G50" i="3"/>
  <c r="K48" i="3"/>
  <c r="J48" i="3"/>
  <c r="I48" i="3"/>
  <c r="L47" i="3"/>
  <c r="G47" i="3"/>
  <c r="L46" i="3"/>
  <c r="G46" i="3"/>
  <c r="L45" i="3"/>
  <c r="G45" i="3"/>
  <c r="L44" i="3"/>
  <c r="G44" i="3"/>
  <c r="L43" i="3"/>
  <c r="G43" i="3"/>
  <c r="L42" i="3"/>
  <c r="G42" i="3"/>
  <c r="L41" i="3"/>
  <c r="G41" i="3"/>
  <c r="L40" i="3"/>
  <c r="G40" i="3"/>
  <c r="L39" i="3"/>
  <c r="G39" i="3"/>
  <c r="L38" i="3"/>
  <c r="G38" i="3"/>
  <c r="L37" i="3"/>
  <c r="G37" i="3"/>
  <c r="L36" i="3"/>
  <c r="G36" i="3"/>
  <c r="L35" i="3"/>
  <c r="G35" i="3"/>
  <c r="L34" i="3"/>
  <c r="G34" i="3"/>
  <c r="L33" i="3"/>
  <c r="G33" i="3"/>
  <c r="L32" i="3"/>
  <c r="G32" i="3"/>
  <c r="L31" i="3"/>
  <c r="G31" i="3"/>
  <c r="L30" i="3"/>
  <c r="G30" i="3"/>
  <c r="L29" i="3"/>
  <c r="G29" i="3"/>
  <c r="L28" i="3"/>
  <c r="G28" i="3"/>
  <c r="K26" i="3"/>
  <c r="J26" i="3"/>
  <c r="I26" i="3"/>
  <c r="L25" i="3"/>
  <c r="G25" i="3"/>
  <c r="L24" i="3"/>
  <c r="G24" i="3"/>
  <c r="L23" i="3"/>
  <c r="G23" i="3"/>
  <c r="L22" i="3"/>
  <c r="G22" i="3"/>
  <c r="L21" i="3"/>
  <c r="G21" i="3"/>
  <c r="L20" i="3"/>
  <c r="G20" i="3"/>
  <c r="L19" i="3"/>
  <c r="G19" i="3"/>
  <c r="L18" i="3"/>
  <c r="G18" i="3"/>
  <c r="L17" i="3"/>
  <c r="G17" i="3"/>
  <c r="L16" i="3"/>
  <c r="G16" i="3"/>
  <c r="L15" i="3"/>
  <c r="G15" i="3"/>
  <c r="L14" i="3"/>
  <c r="G14" i="3"/>
  <c r="L13" i="3"/>
  <c r="G13" i="3"/>
  <c r="L12" i="3"/>
  <c r="G12" i="3"/>
  <c r="L11" i="3"/>
  <c r="G11" i="3"/>
  <c r="L10" i="3"/>
  <c r="G10" i="3"/>
  <c r="L9" i="3"/>
  <c r="G9" i="3"/>
  <c r="L8" i="3"/>
  <c r="G8" i="3"/>
  <c r="L7" i="3"/>
  <c r="G7" i="3"/>
  <c r="L6" i="3"/>
  <c r="G6" i="3"/>
  <c r="I557" i="3" l="1"/>
  <c r="L557" i="3" s="1"/>
  <c r="Q559" i="3"/>
  <c r="P559" i="3"/>
  <c r="N559" i="3"/>
  <c r="L540" i="3"/>
  <c r="L552" i="3"/>
  <c r="Q532" i="3"/>
  <c r="I531" i="3"/>
  <c r="J531" i="3"/>
  <c r="L544" i="3"/>
  <c r="L395" i="3"/>
  <c r="L523" i="3"/>
  <c r="I529" i="3"/>
  <c r="L483" i="3"/>
  <c r="K531" i="3"/>
  <c r="L136" i="3"/>
  <c r="L252" i="3"/>
  <c r="L470" i="3"/>
  <c r="Q523" i="3"/>
  <c r="L223" i="3"/>
  <c r="J529" i="3"/>
  <c r="L550" i="3"/>
  <c r="L26" i="3"/>
  <c r="K529" i="3"/>
  <c r="L78" i="3"/>
  <c r="L457" i="3"/>
  <c r="L100" i="3"/>
  <c r="L194" i="3"/>
  <c r="L538" i="3"/>
  <c r="L542" i="3"/>
  <c r="L442" i="3"/>
  <c r="L48" i="3"/>
  <c r="L165" i="3"/>
  <c r="L537" i="3"/>
  <c r="L433" i="3"/>
  <c r="L549" i="3"/>
  <c r="L368" i="3"/>
  <c r="L424" i="3"/>
  <c r="L104" i="3"/>
  <c r="L339" i="3"/>
  <c r="L415" i="3"/>
  <c r="L509" i="3"/>
  <c r="L532" i="3"/>
  <c r="L310" i="3"/>
  <c r="L406" i="3"/>
  <c r="L496" i="3"/>
  <c r="L52" i="3"/>
  <c r="L281" i="3"/>
  <c r="L530" i="3"/>
  <c r="L539" i="3"/>
  <c r="L543" i="3"/>
  <c r="L551" i="3"/>
  <c r="L536" i="3"/>
  <c r="L548" i="3"/>
  <c r="L535" i="3"/>
  <c r="L547" i="3"/>
  <c r="L534" i="3"/>
  <c r="L546" i="3"/>
  <c r="L533" i="3"/>
  <c r="L541" i="3"/>
  <c r="L545" i="3"/>
  <c r="Q530" i="3"/>
  <c r="K565" i="1"/>
  <c r="K755" i="1" s="1"/>
  <c r="J565" i="1"/>
  <c r="J755" i="1" s="1"/>
  <c r="I565" i="1"/>
  <c r="I755" i="1" s="1"/>
  <c r="L564" i="1"/>
  <c r="G564" i="1"/>
  <c r="L563" i="1"/>
  <c r="G563" i="1"/>
  <c r="L562" i="1"/>
  <c r="G562" i="1"/>
  <c r="L561" i="1"/>
  <c r="G561" i="1"/>
  <c r="L560" i="1"/>
  <c r="G560" i="1"/>
  <c r="L559" i="1"/>
  <c r="G559" i="1"/>
  <c r="L558" i="1"/>
  <c r="G558" i="1"/>
  <c r="L557" i="1"/>
  <c r="G557" i="1"/>
  <c r="L556" i="1"/>
  <c r="G556" i="1"/>
  <c r="L555" i="1"/>
  <c r="G555" i="1"/>
  <c r="K514" i="1"/>
  <c r="K750" i="1" s="1"/>
  <c r="J514" i="1"/>
  <c r="J750" i="1" s="1"/>
  <c r="I514" i="1"/>
  <c r="I750" i="1" s="1"/>
  <c r="L513" i="1"/>
  <c r="G513" i="1"/>
  <c r="L512" i="1"/>
  <c r="G512" i="1"/>
  <c r="L511" i="1"/>
  <c r="G511" i="1"/>
  <c r="L510" i="1"/>
  <c r="G510" i="1"/>
  <c r="L509" i="1"/>
  <c r="G509" i="1"/>
  <c r="L508" i="1"/>
  <c r="G508" i="1"/>
  <c r="K476" i="1"/>
  <c r="K748" i="1" s="1"/>
  <c r="J476" i="1"/>
  <c r="J748" i="1" s="1"/>
  <c r="I476" i="1"/>
  <c r="I748" i="1" s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K556" i="3" l="1"/>
  <c r="K559" i="3" s="1"/>
  <c r="K561" i="3" s="1"/>
  <c r="J556" i="3"/>
  <c r="J559" i="3" s="1"/>
  <c r="J561" i="3" s="1"/>
  <c r="I556" i="3"/>
  <c r="L531" i="3"/>
  <c r="L529" i="3"/>
  <c r="L755" i="1"/>
  <c r="L750" i="1"/>
  <c r="L565" i="1"/>
  <c r="L514" i="1"/>
  <c r="L476" i="1"/>
  <c r="L769" i="1"/>
  <c r="L556" i="3" l="1"/>
  <c r="I559" i="3"/>
  <c r="I561" i="3" s="1"/>
  <c r="Q713" i="1"/>
  <c r="O736" i="1"/>
  <c r="P736" i="1"/>
  <c r="N736" i="1"/>
  <c r="P725" i="1"/>
  <c r="O725" i="1"/>
  <c r="N725" i="1"/>
  <c r="L559" i="3" l="1"/>
  <c r="L561" i="3" s="1"/>
  <c r="Q765" i="1"/>
  <c r="P765" i="1"/>
  <c r="O765" i="1"/>
  <c r="N765" i="1"/>
  <c r="L657" i="1"/>
  <c r="G657" i="1"/>
  <c r="L653" i="1"/>
  <c r="G653" i="1"/>
  <c r="K727" i="1"/>
  <c r="J727" i="1"/>
  <c r="I727" i="1"/>
  <c r="Q736" i="1" l="1"/>
  <c r="K736" i="1"/>
  <c r="J736" i="1"/>
  <c r="I736" i="1"/>
  <c r="P734" i="1"/>
  <c r="O734" i="1"/>
  <c r="N734" i="1"/>
  <c r="P732" i="1"/>
  <c r="O732" i="1"/>
  <c r="N732" i="1"/>
  <c r="P729" i="1"/>
  <c r="O729" i="1"/>
  <c r="N729" i="1"/>
  <c r="K729" i="1"/>
  <c r="J729" i="1"/>
  <c r="I729" i="1"/>
  <c r="P727" i="1"/>
  <c r="O727" i="1"/>
  <c r="N727" i="1"/>
  <c r="K725" i="1"/>
  <c r="J725" i="1"/>
  <c r="I725" i="1"/>
  <c r="P717" i="1"/>
  <c r="O717" i="1"/>
  <c r="N717" i="1"/>
  <c r="K717" i="1"/>
  <c r="J717" i="1"/>
  <c r="I717" i="1"/>
  <c r="Q716" i="1"/>
  <c r="L716" i="1"/>
  <c r="Q715" i="1"/>
  <c r="L715" i="1"/>
  <c r="Q714" i="1"/>
  <c r="L714" i="1"/>
  <c r="L713" i="1"/>
  <c r="Q712" i="1"/>
  <c r="L712" i="1"/>
  <c r="Q711" i="1"/>
  <c r="L711" i="1"/>
  <c r="Q710" i="1"/>
  <c r="L710" i="1"/>
  <c r="Q709" i="1"/>
  <c r="L709" i="1"/>
  <c r="Q708" i="1"/>
  <c r="Q707" i="1"/>
  <c r="Q706" i="1"/>
  <c r="Q727" i="1" s="1"/>
  <c r="L706" i="1"/>
  <c r="Q705" i="1"/>
  <c r="L705" i="1"/>
  <c r="Q704" i="1"/>
  <c r="L704" i="1"/>
  <c r="Q703" i="1"/>
  <c r="L703" i="1"/>
  <c r="K697" i="1"/>
  <c r="K738" i="1" s="1"/>
  <c r="J697" i="1"/>
  <c r="J738" i="1" s="1"/>
  <c r="L696" i="1"/>
  <c r="G696" i="1"/>
  <c r="L695" i="1"/>
  <c r="G695" i="1"/>
  <c r="L694" i="1"/>
  <c r="G694" i="1"/>
  <c r="L693" i="1"/>
  <c r="G693" i="1"/>
  <c r="L692" i="1"/>
  <c r="G692" i="1"/>
  <c r="L691" i="1"/>
  <c r="G691" i="1"/>
  <c r="L690" i="1"/>
  <c r="G690" i="1"/>
  <c r="L689" i="1"/>
  <c r="G689" i="1"/>
  <c r="L688" i="1"/>
  <c r="G688" i="1"/>
  <c r="L687" i="1"/>
  <c r="G687" i="1"/>
  <c r="L686" i="1"/>
  <c r="G686" i="1"/>
  <c r="L685" i="1"/>
  <c r="G685" i="1"/>
  <c r="L684" i="1"/>
  <c r="G684" i="1"/>
  <c r="L683" i="1"/>
  <c r="G683" i="1"/>
  <c r="L682" i="1"/>
  <c r="G682" i="1"/>
  <c r="L681" i="1"/>
  <c r="G681" i="1"/>
  <c r="L680" i="1"/>
  <c r="G680" i="1"/>
  <c r="K674" i="1"/>
  <c r="K737" i="1" s="1"/>
  <c r="J674" i="1"/>
  <c r="J737" i="1" s="1"/>
  <c r="I674" i="1"/>
  <c r="I737" i="1" s="1"/>
  <c r="L673" i="1"/>
  <c r="G673" i="1"/>
  <c r="L672" i="1"/>
  <c r="G672" i="1"/>
  <c r="L671" i="1"/>
  <c r="G671" i="1"/>
  <c r="L670" i="1"/>
  <c r="G670" i="1"/>
  <c r="L669" i="1"/>
  <c r="G669" i="1"/>
  <c r="L668" i="1"/>
  <c r="G668" i="1"/>
  <c r="L667" i="1"/>
  <c r="G667" i="1"/>
  <c r="L666" i="1"/>
  <c r="G666" i="1"/>
  <c r="L665" i="1"/>
  <c r="G665" i="1"/>
  <c r="L664" i="1"/>
  <c r="G664" i="1"/>
  <c r="L663" i="1"/>
  <c r="G663" i="1"/>
  <c r="L662" i="1"/>
  <c r="G662" i="1"/>
  <c r="L661" i="1"/>
  <c r="G661" i="1"/>
  <c r="L660" i="1"/>
  <c r="G660" i="1"/>
  <c r="L659" i="1"/>
  <c r="G659" i="1"/>
  <c r="L658" i="1"/>
  <c r="G658" i="1"/>
  <c r="L656" i="1"/>
  <c r="G656" i="1"/>
  <c r="L655" i="1"/>
  <c r="G655" i="1"/>
  <c r="L654" i="1"/>
  <c r="G654" i="1"/>
  <c r="L652" i="1"/>
  <c r="G652" i="1"/>
  <c r="L651" i="1"/>
  <c r="G651" i="1"/>
  <c r="L650" i="1"/>
  <c r="G650" i="1"/>
  <c r="K644" i="1"/>
  <c r="K735" i="1" s="1"/>
  <c r="J644" i="1"/>
  <c r="J735" i="1" s="1"/>
  <c r="I644" i="1"/>
  <c r="I735" i="1" s="1"/>
  <c r="L643" i="1"/>
  <c r="G643" i="1"/>
  <c r="L642" i="1"/>
  <c r="G642" i="1"/>
  <c r="L641" i="1"/>
  <c r="G641" i="1"/>
  <c r="L640" i="1"/>
  <c r="G640" i="1"/>
  <c r="L639" i="1"/>
  <c r="G639" i="1"/>
  <c r="L638" i="1"/>
  <c r="G638" i="1"/>
  <c r="L637" i="1"/>
  <c r="G637" i="1"/>
  <c r="L636" i="1"/>
  <c r="G636" i="1"/>
  <c r="K630" i="1"/>
  <c r="J630" i="1"/>
  <c r="I630" i="1"/>
  <c r="L629" i="1"/>
  <c r="G629" i="1"/>
  <c r="L628" i="1"/>
  <c r="G628" i="1"/>
  <c r="L627" i="1"/>
  <c r="G627" i="1"/>
  <c r="L626" i="1"/>
  <c r="G626" i="1"/>
  <c r="L625" i="1"/>
  <c r="G625" i="1"/>
  <c r="L624" i="1"/>
  <c r="G624" i="1"/>
  <c r="L623" i="1"/>
  <c r="G623" i="1"/>
  <c r="K617" i="1"/>
  <c r="K759" i="1" s="1"/>
  <c r="J617" i="1"/>
  <c r="J759" i="1" s="1"/>
  <c r="I617" i="1"/>
  <c r="I759" i="1" s="1"/>
  <c r="L616" i="1"/>
  <c r="G616" i="1"/>
  <c r="L615" i="1"/>
  <c r="G615" i="1"/>
  <c r="L614" i="1"/>
  <c r="G614" i="1"/>
  <c r="L613" i="1"/>
  <c r="G613" i="1"/>
  <c r="L612" i="1"/>
  <c r="G612" i="1"/>
  <c r="L611" i="1"/>
  <c r="G611" i="1"/>
  <c r="L610" i="1"/>
  <c r="G610" i="1"/>
  <c r="L609" i="1"/>
  <c r="G609" i="1"/>
  <c r="L608" i="1"/>
  <c r="G608" i="1"/>
  <c r="L607" i="1"/>
  <c r="G607" i="1"/>
  <c r="K604" i="1"/>
  <c r="K758" i="1" s="1"/>
  <c r="J604" i="1"/>
  <c r="J758" i="1" s="1"/>
  <c r="I604" i="1"/>
  <c r="I758" i="1" s="1"/>
  <c r="L603" i="1"/>
  <c r="G603" i="1"/>
  <c r="L602" i="1"/>
  <c r="G602" i="1"/>
  <c r="L601" i="1"/>
  <c r="G601" i="1"/>
  <c r="L600" i="1"/>
  <c r="G600" i="1"/>
  <c r="L599" i="1"/>
  <c r="G599" i="1"/>
  <c r="L598" i="1"/>
  <c r="G598" i="1"/>
  <c r="L597" i="1"/>
  <c r="G597" i="1"/>
  <c r="L596" i="1"/>
  <c r="G596" i="1"/>
  <c r="L595" i="1"/>
  <c r="G595" i="1"/>
  <c r="L594" i="1"/>
  <c r="G594" i="1"/>
  <c r="K591" i="1"/>
  <c r="K757" i="1" s="1"/>
  <c r="J591" i="1"/>
  <c r="J757" i="1" s="1"/>
  <c r="I591" i="1"/>
  <c r="I757" i="1" s="1"/>
  <c r="L590" i="1"/>
  <c r="G590" i="1"/>
  <c r="L589" i="1"/>
  <c r="G589" i="1"/>
  <c r="L588" i="1"/>
  <c r="G588" i="1"/>
  <c r="L587" i="1"/>
  <c r="G587" i="1"/>
  <c r="L586" i="1"/>
  <c r="G586" i="1"/>
  <c r="L585" i="1"/>
  <c r="G585" i="1"/>
  <c r="L584" i="1"/>
  <c r="G584" i="1"/>
  <c r="L583" i="1"/>
  <c r="G583" i="1"/>
  <c r="L582" i="1"/>
  <c r="G582" i="1"/>
  <c r="L581" i="1"/>
  <c r="G581" i="1"/>
  <c r="K578" i="1"/>
  <c r="K756" i="1" s="1"/>
  <c r="J578" i="1"/>
  <c r="J756" i="1" s="1"/>
  <c r="I578" i="1"/>
  <c r="I756" i="1" s="1"/>
  <c r="L577" i="1"/>
  <c r="G577" i="1"/>
  <c r="L576" i="1"/>
  <c r="G576" i="1"/>
  <c r="L575" i="1"/>
  <c r="G575" i="1"/>
  <c r="L574" i="1"/>
  <c r="G574" i="1"/>
  <c r="L573" i="1"/>
  <c r="G573" i="1"/>
  <c r="L572" i="1"/>
  <c r="G572" i="1"/>
  <c r="L571" i="1"/>
  <c r="G571" i="1"/>
  <c r="L570" i="1"/>
  <c r="G570" i="1"/>
  <c r="L569" i="1"/>
  <c r="G569" i="1"/>
  <c r="L568" i="1"/>
  <c r="G568" i="1"/>
  <c r="K550" i="1"/>
  <c r="K754" i="1" s="1"/>
  <c r="J550" i="1"/>
  <c r="J754" i="1" s="1"/>
  <c r="I550" i="1"/>
  <c r="I754" i="1" s="1"/>
  <c r="L549" i="1"/>
  <c r="G549" i="1"/>
  <c r="L548" i="1"/>
  <c r="G548" i="1"/>
  <c r="L547" i="1"/>
  <c r="G547" i="1"/>
  <c r="L546" i="1"/>
  <c r="G546" i="1"/>
  <c r="L545" i="1"/>
  <c r="G545" i="1"/>
  <c r="L544" i="1"/>
  <c r="G544" i="1"/>
  <c r="K541" i="1"/>
  <c r="K753" i="1" s="1"/>
  <c r="J541" i="1"/>
  <c r="J753" i="1" s="1"/>
  <c r="I541" i="1"/>
  <c r="I753" i="1" s="1"/>
  <c r="L540" i="1"/>
  <c r="G540" i="1"/>
  <c r="L539" i="1"/>
  <c r="G539" i="1"/>
  <c r="L538" i="1"/>
  <c r="G538" i="1"/>
  <c r="L537" i="1"/>
  <c r="G537" i="1"/>
  <c r="L536" i="1"/>
  <c r="G536" i="1"/>
  <c r="L535" i="1"/>
  <c r="G535" i="1"/>
  <c r="K532" i="1"/>
  <c r="K752" i="1" s="1"/>
  <c r="J532" i="1"/>
  <c r="J752" i="1" s="1"/>
  <c r="I532" i="1"/>
  <c r="I752" i="1" s="1"/>
  <c r="L531" i="1"/>
  <c r="G531" i="1"/>
  <c r="L530" i="1"/>
  <c r="G530" i="1"/>
  <c r="L529" i="1"/>
  <c r="G529" i="1"/>
  <c r="L528" i="1"/>
  <c r="G528" i="1"/>
  <c r="L527" i="1"/>
  <c r="G527" i="1"/>
  <c r="L526" i="1"/>
  <c r="G526" i="1"/>
  <c r="K523" i="1"/>
  <c r="K751" i="1" s="1"/>
  <c r="J523" i="1"/>
  <c r="J751" i="1" s="1"/>
  <c r="I523" i="1"/>
  <c r="I751" i="1" s="1"/>
  <c r="L522" i="1"/>
  <c r="G522" i="1"/>
  <c r="L521" i="1"/>
  <c r="G521" i="1"/>
  <c r="L520" i="1"/>
  <c r="G520" i="1"/>
  <c r="L519" i="1"/>
  <c r="G519" i="1"/>
  <c r="L518" i="1"/>
  <c r="G518" i="1"/>
  <c r="L517" i="1"/>
  <c r="G517" i="1"/>
  <c r="K503" i="1"/>
  <c r="K749" i="1" s="1"/>
  <c r="J503" i="1"/>
  <c r="J749" i="1" s="1"/>
  <c r="I503" i="1"/>
  <c r="I749" i="1" s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K447" i="1"/>
  <c r="K747" i="1" s="1"/>
  <c r="J447" i="1"/>
  <c r="J747" i="1" s="1"/>
  <c r="I447" i="1"/>
  <c r="I747" i="1" s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K418" i="1"/>
  <c r="K746" i="1" s="1"/>
  <c r="J418" i="1"/>
  <c r="J746" i="1" s="1"/>
  <c r="I418" i="1"/>
  <c r="I746" i="1" s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K389" i="1"/>
  <c r="K745" i="1" s="1"/>
  <c r="J389" i="1"/>
  <c r="J745" i="1" s="1"/>
  <c r="I389" i="1"/>
  <c r="I745" i="1" s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K360" i="1"/>
  <c r="K744" i="1" s="1"/>
  <c r="J360" i="1"/>
  <c r="J744" i="1" s="1"/>
  <c r="I360" i="1"/>
  <c r="I744" i="1" s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K331" i="1"/>
  <c r="K743" i="1" s="1"/>
  <c r="J331" i="1"/>
  <c r="J743" i="1" s="1"/>
  <c r="I331" i="1"/>
  <c r="I743" i="1" s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K302" i="1"/>
  <c r="K742" i="1" s="1"/>
  <c r="J302" i="1"/>
  <c r="J742" i="1" s="1"/>
  <c r="I302" i="1"/>
  <c r="I742" i="1" s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K273" i="1"/>
  <c r="K741" i="1" s="1"/>
  <c r="J273" i="1"/>
  <c r="J741" i="1" s="1"/>
  <c r="I273" i="1"/>
  <c r="I741" i="1" s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K244" i="1"/>
  <c r="K740" i="1" s="1"/>
  <c r="J244" i="1"/>
  <c r="J740" i="1" s="1"/>
  <c r="I244" i="1"/>
  <c r="I740" i="1" s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K212" i="1"/>
  <c r="J212" i="1"/>
  <c r="I212" i="1"/>
  <c r="L211" i="1"/>
  <c r="G211" i="1"/>
  <c r="L210" i="1"/>
  <c r="G210" i="1"/>
  <c r="L209" i="1"/>
  <c r="G209" i="1"/>
  <c r="K207" i="1"/>
  <c r="J207" i="1"/>
  <c r="I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K185" i="1"/>
  <c r="J185" i="1"/>
  <c r="I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K159" i="1"/>
  <c r="J159" i="1"/>
  <c r="I159" i="1"/>
  <c r="L158" i="1"/>
  <c r="G158" i="1"/>
  <c r="L157" i="1"/>
  <c r="G157" i="1"/>
  <c r="L156" i="1"/>
  <c r="G156" i="1"/>
  <c r="K154" i="1"/>
  <c r="J154" i="1"/>
  <c r="I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K132" i="1"/>
  <c r="J132" i="1"/>
  <c r="I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K106" i="1"/>
  <c r="J106" i="1"/>
  <c r="I106" i="1"/>
  <c r="L105" i="1"/>
  <c r="G105" i="1"/>
  <c r="L104" i="1"/>
  <c r="G104" i="1"/>
  <c r="L103" i="1"/>
  <c r="G103" i="1"/>
  <c r="K101" i="1"/>
  <c r="J101" i="1"/>
  <c r="I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K79" i="1"/>
  <c r="J79" i="1"/>
  <c r="I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K53" i="1"/>
  <c r="J53" i="1"/>
  <c r="I53" i="1"/>
  <c r="L52" i="1"/>
  <c r="G52" i="1"/>
  <c r="L51" i="1"/>
  <c r="G51" i="1"/>
  <c r="L50" i="1"/>
  <c r="G50" i="1"/>
  <c r="K48" i="1"/>
  <c r="J48" i="1"/>
  <c r="I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K26" i="1"/>
  <c r="J26" i="1"/>
  <c r="I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749" i="1" l="1"/>
  <c r="N763" i="1"/>
  <c r="Q725" i="1"/>
  <c r="N764" i="1"/>
  <c r="N767" i="1" s="1"/>
  <c r="O764" i="1"/>
  <c r="P763" i="1"/>
  <c r="I765" i="1"/>
  <c r="J765" i="1"/>
  <c r="P764" i="1"/>
  <c r="K765" i="1"/>
  <c r="O763" i="1"/>
  <c r="L212" i="1"/>
  <c r="L159" i="1"/>
  <c r="I733" i="1"/>
  <c r="L644" i="1"/>
  <c r="L732" i="1"/>
  <c r="L360" i="1"/>
  <c r="L53" i="1"/>
  <c r="L532" i="1"/>
  <c r="L79" i="1"/>
  <c r="L447" i="1"/>
  <c r="L604" i="1"/>
  <c r="L727" i="1"/>
  <c r="L736" i="1"/>
  <c r="K724" i="1"/>
  <c r="L26" i="1"/>
  <c r="L101" i="1"/>
  <c r="L207" i="1"/>
  <c r="L745" i="1"/>
  <c r="L418" i="1"/>
  <c r="L756" i="1"/>
  <c r="L591" i="1"/>
  <c r="L735" i="1"/>
  <c r="Q732" i="1"/>
  <c r="L734" i="1"/>
  <c r="L48" i="1"/>
  <c r="L154" i="1"/>
  <c r="L744" i="1"/>
  <c r="L389" i="1"/>
  <c r="L754" i="1"/>
  <c r="L578" i="1"/>
  <c r="Q717" i="1"/>
  <c r="N761" i="1"/>
  <c r="L743" i="1"/>
  <c r="L753" i="1"/>
  <c r="L550" i="1"/>
  <c r="O761" i="1"/>
  <c r="P761" i="1"/>
  <c r="L106" i="1"/>
  <c r="I731" i="1"/>
  <c r="L185" i="1"/>
  <c r="J733" i="1"/>
  <c r="L331" i="1"/>
  <c r="L541" i="1"/>
  <c r="L630" i="1"/>
  <c r="L674" i="1"/>
  <c r="Q729" i="1"/>
  <c r="L717" i="1"/>
  <c r="Q734" i="1"/>
  <c r="L729" i="1"/>
  <c r="L132" i="1"/>
  <c r="L302" i="1"/>
  <c r="J728" i="1"/>
  <c r="L740" i="1"/>
  <c r="L273" i="1"/>
  <c r="L748" i="1"/>
  <c r="L523" i="1"/>
  <c r="L759" i="1"/>
  <c r="I728" i="1"/>
  <c r="J731" i="1"/>
  <c r="K733" i="1"/>
  <c r="I724" i="1"/>
  <c r="K731" i="1"/>
  <c r="J724" i="1"/>
  <c r="K728" i="1"/>
  <c r="L244" i="1"/>
  <c r="L503" i="1"/>
  <c r="L617" i="1"/>
  <c r="L725" i="1"/>
  <c r="L746" i="1"/>
  <c r="L757" i="1"/>
  <c r="L697" i="1"/>
  <c r="I697" i="1"/>
  <c r="I738" i="1" s="1"/>
  <c r="L738" i="1" s="1"/>
  <c r="L742" i="1"/>
  <c r="L752" i="1"/>
  <c r="L741" i="1"/>
  <c r="L751" i="1"/>
  <c r="L737" i="1"/>
  <c r="L747" i="1"/>
  <c r="L758" i="1"/>
  <c r="I726" i="1"/>
  <c r="J726" i="1"/>
  <c r="K726" i="1"/>
  <c r="K764" i="1" l="1"/>
  <c r="O767" i="1"/>
  <c r="P767" i="1"/>
  <c r="Q764" i="1"/>
  <c r="L765" i="1"/>
  <c r="Q763" i="1"/>
  <c r="I764" i="1"/>
  <c r="J764" i="1"/>
  <c r="J763" i="1"/>
  <c r="K763" i="1"/>
  <c r="I763" i="1"/>
  <c r="L731" i="1"/>
  <c r="L724" i="1"/>
  <c r="I761" i="1"/>
  <c r="Q761" i="1"/>
  <c r="L733" i="1"/>
  <c r="K761" i="1"/>
  <c r="J761" i="1"/>
  <c r="L728" i="1"/>
  <c r="L726" i="1"/>
  <c r="K767" i="1" l="1"/>
  <c r="J767" i="1"/>
  <c r="I767" i="1"/>
  <c r="Q767" i="1"/>
  <c r="L764" i="1"/>
  <c r="L763" i="1"/>
  <c r="L761" i="1"/>
  <c r="L767" i="1" l="1"/>
  <c r="L512" i="3" l="1"/>
  <c r="K512" i="3"/>
  <c r="I512" i="3"/>
  <c r="J512" i="3"/>
</calcChain>
</file>

<file path=xl/sharedStrings.xml><?xml version="1.0" encoding="utf-8"?>
<sst xmlns="http://schemas.openxmlformats.org/spreadsheetml/2006/main" count="6600" uniqueCount="782">
  <si>
    <t>MEDALS</t>
  </si>
  <si>
    <t>Sex</t>
  </si>
  <si>
    <t>Number</t>
  </si>
  <si>
    <t>Race Name</t>
  </si>
  <si>
    <t>C</t>
  </si>
  <si>
    <t>Official full name of the Race</t>
  </si>
  <si>
    <t>G</t>
  </si>
  <si>
    <t>S</t>
  </si>
  <si>
    <t>B</t>
  </si>
  <si>
    <t>Tot</t>
  </si>
  <si>
    <t>POOL</t>
  </si>
  <si>
    <t>W</t>
  </si>
  <si>
    <t>NTO-01</t>
  </si>
  <si>
    <t>200m Obstacle Swim</t>
  </si>
  <si>
    <t xml:space="preserve">Women's </t>
  </si>
  <si>
    <t>M</t>
  </si>
  <si>
    <t>NTO-02</t>
  </si>
  <si>
    <t xml:space="preserve">Men's </t>
  </si>
  <si>
    <t>NTO-03</t>
  </si>
  <si>
    <t>50m Manikin Carry</t>
  </si>
  <si>
    <t>NTO-04</t>
  </si>
  <si>
    <t>NTO-05</t>
  </si>
  <si>
    <t>100m Rescue Medley</t>
  </si>
  <si>
    <t>NTO-06</t>
  </si>
  <si>
    <t>NTO-07</t>
  </si>
  <si>
    <t>100m Manikin Carry with Fins</t>
  </si>
  <si>
    <t>NTO-08</t>
  </si>
  <si>
    <t>NTO-09</t>
  </si>
  <si>
    <t>100m Manikin Tow with Fins</t>
  </si>
  <si>
    <t>NTO-10</t>
  </si>
  <si>
    <t>NTO-11</t>
  </si>
  <si>
    <t>200m Super Lifesaver</t>
  </si>
  <si>
    <t>NTO-12</t>
  </si>
  <si>
    <t>NTO-13</t>
  </si>
  <si>
    <t>Line Throw</t>
  </si>
  <si>
    <t>1x2</t>
  </si>
  <si>
    <t>NTO-14</t>
  </si>
  <si>
    <t>NTO-15</t>
  </si>
  <si>
    <t>4x25m Manikin Relay</t>
  </si>
  <si>
    <t>1x4</t>
  </si>
  <si>
    <t>NTO-16</t>
  </si>
  <si>
    <t>NTO-17</t>
  </si>
  <si>
    <t>4x50m Obstacle Relay</t>
  </si>
  <si>
    <t>NTO-18</t>
  </si>
  <si>
    <t>NTO-19</t>
  </si>
  <si>
    <t>4x50m Medley Relay</t>
  </si>
  <si>
    <t>NTO-20</t>
  </si>
  <si>
    <t>TOTAL MEDALS</t>
  </si>
  <si>
    <t>OCEAN</t>
  </si>
  <si>
    <t>NTO-21</t>
  </si>
  <si>
    <t>Surf Race</t>
  </si>
  <si>
    <t>NTO-22</t>
  </si>
  <si>
    <t>NTO-23</t>
  </si>
  <si>
    <t>Board Race</t>
  </si>
  <si>
    <t>NTO-24</t>
  </si>
  <si>
    <t>NTO-25</t>
  </si>
  <si>
    <t>Surf Ski Race</t>
  </si>
  <si>
    <t>NTO-26</t>
  </si>
  <si>
    <t>NTO-27</t>
  </si>
  <si>
    <t>Oceanwoman</t>
  </si>
  <si>
    <t>NTO-28</t>
  </si>
  <si>
    <t>Oceanman</t>
  </si>
  <si>
    <t>NTO-29</t>
  </si>
  <si>
    <t>Beach Flags</t>
  </si>
  <si>
    <t>NTO-30</t>
  </si>
  <si>
    <t>NTO-31</t>
  </si>
  <si>
    <t>Beach Sprint</t>
  </si>
  <si>
    <t>NTO-32</t>
  </si>
  <si>
    <t>NTO-33</t>
  </si>
  <si>
    <t>Board Rescue</t>
  </si>
  <si>
    <t>NTO-34</t>
  </si>
  <si>
    <t>NTO-35</t>
  </si>
  <si>
    <t>Rescue Tube Rescue</t>
  </si>
  <si>
    <t>NTO-36</t>
  </si>
  <si>
    <t>NTO-37</t>
  </si>
  <si>
    <t>Beach Relay</t>
  </si>
  <si>
    <t>NTO-38</t>
  </si>
  <si>
    <t>NTO-39</t>
  </si>
  <si>
    <t>Oceanwoman Relay</t>
  </si>
  <si>
    <t>NTO-40</t>
  </si>
  <si>
    <t>Oceanman Relay</t>
  </si>
  <si>
    <t>P</t>
  </si>
  <si>
    <t>M&amp;W</t>
  </si>
  <si>
    <t>NTO-A</t>
  </si>
  <si>
    <t>SERC</t>
  </si>
  <si>
    <t>NTO-B</t>
  </si>
  <si>
    <t>4x50m Lifesaver Relay</t>
  </si>
  <si>
    <t xml:space="preserve">1x4 </t>
  </si>
  <si>
    <t>O</t>
  </si>
  <si>
    <t>NTO-C</t>
  </si>
  <si>
    <t>Ocean Lifesaver Relay</t>
  </si>
  <si>
    <t>NTY-01</t>
  </si>
  <si>
    <t>NTY-02</t>
  </si>
  <si>
    <t>NTY-03</t>
  </si>
  <si>
    <t>NTY-04</t>
  </si>
  <si>
    <t>NTY-05</t>
  </si>
  <si>
    <t>NTY-06</t>
  </si>
  <si>
    <t>NTY-07</t>
  </si>
  <si>
    <t>NTY-08</t>
  </si>
  <si>
    <t>NTY-09</t>
  </si>
  <si>
    <t>NTY-10</t>
  </si>
  <si>
    <t>NTY-11</t>
  </si>
  <si>
    <t>NTY-12</t>
  </si>
  <si>
    <t>NTY-13</t>
  </si>
  <si>
    <t>NTY-14</t>
  </si>
  <si>
    <t>NTY-15</t>
  </si>
  <si>
    <t>NTY-16</t>
  </si>
  <si>
    <t>NTY-17</t>
  </si>
  <si>
    <t>NTY-18</t>
  </si>
  <si>
    <t>NTY-19</t>
  </si>
  <si>
    <t>NTY-20</t>
  </si>
  <si>
    <t>NTY-21</t>
  </si>
  <si>
    <t>NTY-22</t>
  </si>
  <si>
    <t>NTY-23</t>
  </si>
  <si>
    <t>NTY-24</t>
  </si>
  <si>
    <t>NTY-25</t>
  </si>
  <si>
    <t>NTY-26</t>
  </si>
  <si>
    <t>NTY-27</t>
  </si>
  <si>
    <t>NTY-28</t>
  </si>
  <si>
    <t>NTY-29</t>
  </si>
  <si>
    <t>NTY-30</t>
  </si>
  <si>
    <t>NTY-31</t>
  </si>
  <si>
    <t>NTY-32</t>
  </si>
  <si>
    <t>NTY-33</t>
  </si>
  <si>
    <t>NTY-34</t>
  </si>
  <si>
    <t>NTY-35</t>
  </si>
  <si>
    <t>NTY-36</t>
  </si>
  <si>
    <t>NTY-37</t>
  </si>
  <si>
    <t>NTY-38</t>
  </si>
  <si>
    <t>NTY-39</t>
  </si>
  <si>
    <t>NTY-40</t>
  </si>
  <si>
    <t>NTY-A</t>
  </si>
  <si>
    <t>NTY-B</t>
  </si>
  <si>
    <t>NTY-C</t>
  </si>
  <si>
    <t>ITO-01</t>
  </si>
  <si>
    <t>ITO-02</t>
  </si>
  <si>
    <t>ITO-03</t>
  </si>
  <si>
    <t>ITO-04</t>
  </si>
  <si>
    <t>ITO-05</t>
  </si>
  <si>
    <t>ITO-06</t>
  </si>
  <si>
    <t>ITO-07</t>
  </si>
  <si>
    <t>ITO-08</t>
  </si>
  <si>
    <t>ITO-09</t>
  </si>
  <si>
    <t>ITO-10</t>
  </si>
  <si>
    <t>ITO-11</t>
  </si>
  <si>
    <t>ITO-12</t>
  </si>
  <si>
    <t>ITO-13</t>
  </si>
  <si>
    <t>ITO-14</t>
  </si>
  <si>
    <t>ITO-15</t>
  </si>
  <si>
    <t>ITO-16</t>
  </si>
  <si>
    <t>ITO-17</t>
  </si>
  <si>
    <t>ITO-18</t>
  </si>
  <si>
    <t>ITO-19</t>
  </si>
  <si>
    <t>ITO-20</t>
  </si>
  <si>
    <t>ITO-21</t>
  </si>
  <si>
    <t>ITO-22</t>
  </si>
  <si>
    <t>ITO-23</t>
  </si>
  <si>
    <t>ITO-24</t>
  </si>
  <si>
    <t>ITO-25</t>
  </si>
  <si>
    <t>ITO-26</t>
  </si>
  <si>
    <t>ITO-27</t>
  </si>
  <si>
    <t>ITO-28</t>
  </si>
  <si>
    <t>ITO-29</t>
  </si>
  <si>
    <t>ITO-30</t>
  </si>
  <si>
    <t>ITO-31</t>
  </si>
  <si>
    <t>ITO-32</t>
  </si>
  <si>
    <t>ITO-33</t>
  </si>
  <si>
    <t>ITO-34</t>
  </si>
  <si>
    <t>ITO-35</t>
  </si>
  <si>
    <t>ITO-36</t>
  </si>
  <si>
    <t>ITO-37</t>
  </si>
  <si>
    <t>ITO-38</t>
  </si>
  <si>
    <t>ITO-39</t>
  </si>
  <si>
    <t>ITO-40</t>
  </si>
  <si>
    <t xml:space="preserve">ITO-A  </t>
  </si>
  <si>
    <t>ITO-B</t>
  </si>
  <si>
    <t>ITO-C</t>
  </si>
  <si>
    <t>ITY-01</t>
  </si>
  <si>
    <t>ITY-02</t>
  </si>
  <si>
    <t>ITY-03</t>
  </si>
  <si>
    <t>ITY-04</t>
  </si>
  <si>
    <t>ITY-05</t>
  </si>
  <si>
    <t>ITY-06</t>
  </si>
  <si>
    <t>ITY-07</t>
  </si>
  <si>
    <t>ITY-08</t>
  </si>
  <si>
    <t>ITY-09</t>
  </si>
  <si>
    <t>ITY-10</t>
  </si>
  <si>
    <t>ITY-11</t>
  </si>
  <si>
    <t>ITY-12</t>
  </si>
  <si>
    <t>ITY-13</t>
  </si>
  <si>
    <t>ITY-14</t>
  </si>
  <si>
    <t>ITY-15</t>
  </si>
  <si>
    <t>ITY-16</t>
  </si>
  <si>
    <t>ITY-17</t>
  </si>
  <si>
    <t>ITY-18</t>
  </si>
  <si>
    <t>ITY-19</t>
  </si>
  <si>
    <t>ITY-20</t>
  </si>
  <si>
    <t>ITY-21</t>
  </si>
  <si>
    <t>ITY-22</t>
  </si>
  <si>
    <t>ITY-23</t>
  </si>
  <si>
    <t>ITY-24</t>
  </si>
  <si>
    <t>ITY-25</t>
  </si>
  <si>
    <t>ITY-26</t>
  </si>
  <si>
    <t>ITY-27</t>
  </si>
  <si>
    <t>ITY-28</t>
  </si>
  <si>
    <t>ITY-29</t>
  </si>
  <si>
    <t>ITY-30</t>
  </si>
  <si>
    <t>ITY-31</t>
  </si>
  <si>
    <t>ITY-32</t>
  </si>
  <si>
    <t>ITY-33</t>
  </si>
  <si>
    <t>ITY-34</t>
  </si>
  <si>
    <t>ITY-35</t>
  </si>
  <si>
    <t>ITY-36</t>
  </si>
  <si>
    <t>ITY-37</t>
  </si>
  <si>
    <t>ITY-38</t>
  </si>
  <si>
    <t>ITY-39</t>
  </si>
  <si>
    <t>ITY-40</t>
  </si>
  <si>
    <t>ITY-A</t>
  </si>
  <si>
    <t>ITY-B</t>
  </si>
  <si>
    <t>ITY-C</t>
  </si>
  <si>
    <t>MASTERS 30-34: INDIVIDUAL</t>
  </si>
  <si>
    <t>M-001</t>
  </si>
  <si>
    <t xml:space="preserve">Interclub - Masters - </t>
  </si>
  <si>
    <t xml:space="preserve">30-34 - </t>
  </si>
  <si>
    <t>M-002</t>
  </si>
  <si>
    <t>M-003</t>
  </si>
  <si>
    <t>M-004</t>
  </si>
  <si>
    <t>M-005</t>
  </si>
  <si>
    <t>M-006</t>
  </si>
  <si>
    <t>M-007</t>
  </si>
  <si>
    <t>M-008</t>
  </si>
  <si>
    <t>M-009</t>
  </si>
  <si>
    <t>M-010</t>
  </si>
  <si>
    <t>M-011</t>
  </si>
  <si>
    <t>M-012</t>
  </si>
  <si>
    <t>M-013</t>
  </si>
  <si>
    <t>M-014</t>
  </si>
  <si>
    <t>M-015</t>
  </si>
  <si>
    <t>M-016</t>
  </si>
  <si>
    <t>M-017</t>
  </si>
  <si>
    <t>M-018</t>
  </si>
  <si>
    <t>M-019</t>
  </si>
  <si>
    <t>M-020</t>
  </si>
  <si>
    <t>M-021</t>
  </si>
  <si>
    <t>M-022</t>
  </si>
  <si>
    <t>M-023</t>
  </si>
  <si>
    <t>2km Beach Run</t>
  </si>
  <si>
    <t>M-024</t>
  </si>
  <si>
    <t>M-025</t>
  </si>
  <si>
    <t>M-026</t>
  </si>
  <si>
    <t>MASTERS 35-39: INDIVIDUAL</t>
  </si>
  <si>
    <t>OFFICIAL NAME OF EVENT</t>
  </si>
  <si>
    <t>M-027</t>
  </si>
  <si>
    <t xml:space="preserve">35-39 - </t>
  </si>
  <si>
    <t>M-028</t>
  </si>
  <si>
    <t>M-029</t>
  </si>
  <si>
    <t>M-030</t>
  </si>
  <si>
    <t>M-031</t>
  </si>
  <si>
    <t>M-032</t>
  </si>
  <si>
    <t>M-033</t>
  </si>
  <si>
    <t>M-034</t>
  </si>
  <si>
    <t>M-035</t>
  </si>
  <si>
    <t>M-036</t>
  </si>
  <si>
    <t>OCEAN &amp; BEACH</t>
  </si>
  <si>
    <t>M-037</t>
  </si>
  <si>
    <t>M-038</t>
  </si>
  <si>
    <t>M-039</t>
  </si>
  <si>
    <t>M-040</t>
  </si>
  <si>
    <t>M-041</t>
  </si>
  <si>
    <t>M-042</t>
  </si>
  <si>
    <t>M-043</t>
  </si>
  <si>
    <t>M-044</t>
  </si>
  <si>
    <t>M-045</t>
  </si>
  <si>
    <t>M-046</t>
  </si>
  <si>
    <t>M-047</t>
  </si>
  <si>
    <t>M-048</t>
  </si>
  <si>
    <t>M-049</t>
  </si>
  <si>
    <t>M-050</t>
  </si>
  <si>
    <t>M-051</t>
  </si>
  <si>
    <t>M-052</t>
  </si>
  <si>
    <t>MASTERS 40-44: INDIVIDUAL</t>
  </si>
  <si>
    <t>M-053</t>
  </si>
  <si>
    <t xml:space="preserve">40-44 - </t>
  </si>
  <si>
    <t>M-054</t>
  </si>
  <si>
    <t>M-055</t>
  </si>
  <si>
    <t>M-056</t>
  </si>
  <si>
    <t>M-057</t>
  </si>
  <si>
    <t>M-058</t>
  </si>
  <si>
    <t>M-059</t>
  </si>
  <si>
    <t>M-060</t>
  </si>
  <si>
    <t>M-061</t>
  </si>
  <si>
    <t>M-062</t>
  </si>
  <si>
    <t>M-063</t>
  </si>
  <si>
    <t>M-064</t>
  </si>
  <si>
    <t>M-065</t>
  </si>
  <si>
    <t>M-066</t>
  </si>
  <si>
    <t>M-067</t>
  </si>
  <si>
    <t>M-068</t>
  </si>
  <si>
    <t>M-069</t>
  </si>
  <si>
    <t>M-070</t>
  </si>
  <si>
    <t>M-071</t>
  </si>
  <si>
    <t>M-072</t>
  </si>
  <si>
    <t>M-073</t>
  </si>
  <si>
    <t>M-074</t>
  </si>
  <si>
    <t>M-075</t>
  </si>
  <si>
    <t>M-076</t>
  </si>
  <si>
    <t>M-077</t>
  </si>
  <si>
    <t>M-078</t>
  </si>
  <si>
    <t>MASTERS 45-49: INDIVIDUAL</t>
  </si>
  <si>
    <t>M-097</t>
  </si>
  <si>
    <t xml:space="preserve">45-49 - </t>
  </si>
  <si>
    <t>M-080</t>
  </si>
  <si>
    <t>M-081</t>
  </si>
  <si>
    <t>M-082</t>
  </si>
  <si>
    <t>M-083</t>
  </si>
  <si>
    <t>M-084</t>
  </si>
  <si>
    <t>M-085</t>
  </si>
  <si>
    <t>M-086</t>
  </si>
  <si>
    <t>M-087</t>
  </si>
  <si>
    <t>M-088</t>
  </si>
  <si>
    <t>M-089</t>
  </si>
  <si>
    <t>M-090</t>
  </si>
  <si>
    <t>M-091</t>
  </si>
  <si>
    <t>M-092</t>
  </si>
  <si>
    <t>M-093</t>
  </si>
  <si>
    <t>M-094</t>
  </si>
  <si>
    <t>M-095</t>
  </si>
  <si>
    <t>M-096</t>
  </si>
  <si>
    <t>M-098</t>
  </si>
  <si>
    <t>M-099</t>
  </si>
  <si>
    <t>M-100</t>
  </si>
  <si>
    <t>M-101</t>
  </si>
  <si>
    <t>M-102</t>
  </si>
  <si>
    <t>M-103</t>
  </si>
  <si>
    <t>M-104</t>
  </si>
  <si>
    <t>MASTERS 50-54: INDIVIDUAL</t>
  </si>
  <si>
    <t>M-105</t>
  </si>
  <si>
    <t xml:space="preserve">50-54 - </t>
  </si>
  <si>
    <t>M-106</t>
  </si>
  <si>
    <t>M-107</t>
  </si>
  <si>
    <t>M-108</t>
  </si>
  <si>
    <t>M-109</t>
  </si>
  <si>
    <t>M-110</t>
  </si>
  <si>
    <t>M-111</t>
  </si>
  <si>
    <t>M-112</t>
  </si>
  <si>
    <t>M-113</t>
  </si>
  <si>
    <t>M-114</t>
  </si>
  <si>
    <t>M-115</t>
  </si>
  <si>
    <t>M-116</t>
  </si>
  <si>
    <t>M-117</t>
  </si>
  <si>
    <t>M-118</t>
  </si>
  <si>
    <t>M-119</t>
  </si>
  <si>
    <t>M-120</t>
  </si>
  <si>
    <t>M-121</t>
  </si>
  <si>
    <t>M-122</t>
  </si>
  <si>
    <t>M-123</t>
  </si>
  <si>
    <t>M-124</t>
  </si>
  <si>
    <t>M-125</t>
  </si>
  <si>
    <t>M-126</t>
  </si>
  <si>
    <t>M-127</t>
  </si>
  <si>
    <t>M-128</t>
  </si>
  <si>
    <t>M-129</t>
  </si>
  <si>
    <t>M-130</t>
  </si>
  <si>
    <t>MASTERS 55-59: INDIVIDUAL</t>
  </si>
  <si>
    <t>M-131</t>
  </si>
  <si>
    <t>100m Obstacle Swim</t>
  </si>
  <si>
    <t xml:space="preserve">55-59 - </t>
  </si>
  <si>
    <t>M-132</t>
  </si>
  <si>
    <t>M-133</t>
  </si>
  <si>
    <t>M-134</t>
  </si>
  <si>
    <t>M-135</t>
  </si>
  <si>
    <t>M-136</t>
  </si>
  <si>
    <t>M-137</t>
  </si>
  <si>
    <t>M-138</t>
  </si>
  <si>
    <t>M-139</t>
  </si>
  <si>
    <t>M-140</t>
  </si>
  <si>
    <t>M-141</t>
  </si>
  <si>
    <t>M-142</t>
  </si>
  <si>
    <t>M-143</t>
  </si>
  <si>
    <t>M-144</t>
  </si>
  <si>
    <t>M-145</t>
  </si>
  <si>
    <t>M-146</t>
  </si>
  <si>
    <t>M-147</t>
  </si>
  <si>
    <t>M-148</t>
  </si>
  <si>
    <t>M-149</t>
  </si>
  <si>
    <t>M-150</t>
  </si>
  <si>
    <t>M-151</t>
  </si>
  <si>
    <t>M-152</t>
  </si>
  <si>
    <t>M-153</t>
  </si>
  <si>
    <t>M-154</t>
  </si>
  <si>
    <t>M-155</t>
  </si>
  <si>
    <t>M-156</t>
  </si>
  <si>
    <t>MASTERS 60-64: INDIVIDUAL</t>
  </si>
  <si>
    <t>M-157</t>
  </si>
  <si>
    <t xml:space="preserve">60-64 - </t>
  </si>
  <si>
    <t>M-158</t>
  </si>
  <si>
    <t>M-159</t>
  </si>
  <si>
    <t>M-160</t>
  </si>
  <si>
    <t>M-161</t>
  </si>
  <si>
    <t>M-162</t>
  </si>
  <si>
    <t>M-163</t>
  </si>
  <si>
    <t>M-164</t>
  </si>
  <si>
    <t>M-165</t>
  </si>
  <si>
    <t>M-166</t>
  </si>
  <si>
    <t>M-167</t>
  </si>
  <si>
    <t>M-168</t>
  </si>
  <si>
    <t>M-169</t>
  </si>
  <si>
    <t>M-170</t>
  </si>
  <si>
    <t>M-171</t>
  </si>
  <si>
    <t>M-172</t>
  </si>
  <si>
    <t>M-173</t>
  </si>
  <si>
    <t>M-174</t>
  </si>
  <si>
    <t>M-175</t>
  </si>
  <si>
    <t>M-176</t>
  </si>
  <si>
    <t>M-177</t>
  </si>
  <si>
    <t>M-178</t>
  </si>
  <si>
    <t>M-179</t>
  </si>
  <si>
    <t>1km Beach Run</t>
  </si>
  <si>
    <t>M-180</t>
  </si>
  <si>
    <t>M-181</t>
  </si>
  <si>
    <t>M-182</t>
  </si>
  <si>
    <t>MASTERS 65-69: INDIVIDUAL</t>
  </si>
  <si>
    <t>M-183</t>
  </si>
  <si>
    <t xml:space="preserve">65-69 - </t>
  </si>
  <si>
    <t>M-184</t>
  </si>
  <si>
    <t>M-185</t>
  </si>
  <si>
    <t>M-186</t>
  </si>
  <si>
    <t>M-187</t>
  </si>
  <si>
    <t>M-188</t>
  </si>
  <si>
    <t>M-189</t>
  </si>
  <si>
    <t>M-190</t>
  </si>
  <si>
    <t>M-191</t>
  </si>
  <si>
    <t>M-192</t>
  </si>
  <si>
    <t>M-193</t>
  </si>
  <si>
    <t>M-194</t>
  </si>
  <si>
    <t>M-195</t>
  </si>
  <si>
    <t>M-196</t>
  </si>
  <si>
    <t>M-197</t>
  </si>
  <si>
    <t>M-198</t>
  </si>
  <si>
    <t>M-199</t>
  </si>
  <si>
    <t>M-200</t>
  </si>
  <si>
    <t>M-201</t>
  </si>
  <si>
    <t>M-202</t>
  </si>
  <si>
    <t>M-203</t>
  </si>
  <si>
    <t>M-204</t>
  </si>
  <si>
    <t>M-205</t>
  </si>
  <si>
    <t>M-206</t>
  </si>
  <si>
    <t>M-207</t>
  </si>
  <si>
    <t>M-208</t>
  </si>
  <si>
    <t>M-209</t>
  </si>
  <si>
    <t>M-210</t>
  </si>
  <si>
    <t>M-211</t>
  </si>
  <si>
    <t>M-212</t>
  </si>
  <si>
    <t>M-213</t>
  </si>
  <si>
    <t>M-214</t>
  </si>
  <si>
    <t>M-215</t>
  </si>
  <si>
    <t>M-216</t>
  </si>
  <si>
    <t>M-217</t>
  </si>
  <si>
    <t>M-218</t>
  </si>
  <si>
    <t>M-219</t>
  </si>
  <si>
    <t>M-220</t>
  </si>
  <si>
    <t>M-223</t>
  </si>
  <si>
    <t>M-224</t>
  </si>
  <si>
    <t>M-225</t>
  </si>
  <si>
    <t>M-226</t>
  </si>
  <si>
    <t>M-227</t>
  </si>
  <si>
    <t>M-228</t>
  </si>
  <si>
    <t>M-229</t>
  </si>
  <si>
    <t>M-230</t>
  </si>
  <si>
    <t>M-231</t>
  </si>
  <si>
    <t>M-232</t>
  </si>
  <si>
    <t>M-233</t>
  </si>
  <si>
    <t>M-234</t>
  </si>
  <si>
    <t>M-235</t>
  </si>
  <si>
    <t>M-236</t>
  </si>
  <si>
    <t>MASTERS TOTAL-AGE TEAM POOL EVENTS (4 competitors per team)</t>
  </si>
  <si>
    <t>MASTERS TEAMS: AGES TOTAL 140-169</t>
  </si>
  <si>
    <t>M-237</t>
  </si>
  <si>
    <t xml:space="preserve">140-169 - </t>
  </si>
  <si>
    <t>M-238</t>
  </si>
  <si>
    <t>M-239</t>
  </si>
  <si>
    <t>M-240</t>
  </si>
  <si>
    <t>M-241</t>
  </si>
  <si>
    <t>M-242</t>
  </si>
  <si>
    <t>MASTERS TEAMS: AGES TOTAL 170-199</t>
  </si>
  <si>
    <t>M-243</t>
  </si>
  <si>
    <t xml:space="preserve">170-199 - </t>
  </si>
  <si>
    <t>M-244</t>
  </si>
  <si>
    <t>M-245</t>
  </si>
  <si>
    <t>M-246</t>
  </si>
  <si>
    <t>M-247</t>
  </si>
  <si>
    <t>M-248</t>
  </si>
  <si>
    <t>MASTERS TEAMS: AGES TOTAL 200-229</t>
  </si>
  <si>
    <t>M-249</t>
  </si>
  <si>
    <t xml:space="preserve">200-229 - </t>
  </si>
  <si>
    <t>M-250</t>
  </si>
  <si>
    <t>M-251</t>
  </si>
  <si>
    <t>M-252</t>
  </si>
  <si>
    <t>M-253</t>
  </si>
  <si>
    <t>M-254</t>
  </si>
  <si>
    <t>MASTERS TEAMS: AGES TOTAL 230+</t>
  </si>
  <si>
    <t>M-255</t>
  </si>
  <si>
    <t xml:space="preserve">230+ - </t>
  </si>
  <si>
    <t>M-256</t>
  </si>
  <si>
    <t>M-257</t>
  </si>
  <si>
    <t>M-258</t>
  </si>
  <si>
    <t>M-259</t>
  </si>
  <si>
    <t>M-260</t>
  </si>
  <si>
    <t>MASTERS TOTAL-AGE TEAM BEACH/OCEAN EVENTS (3 competitors per team)</t>
  </si>
  <si>
    <t>MASTERS TEAMS: AGES TOTAL 110-129</t>
  </si>
  <si>
    <t>M-261</t>
  </si>
  <si>
    <t>Surf Relay</t>
  </si>
  <si>
    <t>1x3</t>
  </si>
  <si>
    <t xml:space="preserve">110-129 - </t>
  </si>
  <si>
    <t>M-262</t>
  </si>
  <si>
    <t>M-263</t>
  </si>
  <si>
    <t>Surf Ski Relay</t>
  </si>
  <si>
    <t>M-264</t>
  </si>
  <si>
    <t>M-265</t>
  </si>
  <si>
    <t>M-266</t>
  </si>
  <si>
    <t>M-267</t>
  </si>
  <si>
    <t>Board Relay</t>
  </si>
  <si>
    <t>M-268</t>
  </si>
  <si>
    <t>M-269</t>
  </si>
  <si>
    <t>M-270</t>
  </si>
  <si>
    <t>MASTERS TEAMS: AGES TOTAL 130-149</t>
  </si>
  <si>
    <t>M-271</t>
  </si>
  <si>
    <t xml:space="preserve">130-149 - </t>
  </si>
  <si>
    <t>M-272</t>
  </si>
  <si>
    <t>M-273</t>
  </si>
  <si>
    <t>M-274</t>
  </si>
  <si>
    <t>M-275</t>
  </si>
  <si>
    <t>M-276</t>
  </si>
  <si>
    <t>M-277</t>
  </si>
  <si>
    <t>M-278</t>
  </si>
  <si>
    <t>M-279</t>
  </si>
  <si>
    <t>M-280</t>
  </si>
  <si>
    <t>MASTERS TEAMS: AGES TOTAL 150-169</t>
  </si>
  <si>
    <t>M-281</t>
  </si>
  <si>
    <t xml:space="preserve">150-169 - </t>
  </si>
  <si>
    <t>M-282</t>
  </si>
  <si>
    <t>M-283</t>
  </si>
  <si>
    <t>M-284</t>
  </si>
  <si>
    <t>M-285</t>
  </si>
  <si>
    <t>M-286</t>
  </si>
  <si>
    <t>M-287</t>
  </si>
  <si>
    <t>M-288</t>
  </si>
  <si>
    <t>M-289</t>
  </si>
  <si>
    <t>M-290</t>
  </si>
  <si>
    <t>MASTERS TEAMS: AGES TOTAL 170+</t>
  </si>
  <si>
    <t>M-291</t>
  </si>
  <si>
    <t xml:space="preserve">170+ - </t>
  </si>
  <si>
    <t>M-292</t>
  </si>
  <si>
    <t>M-293</t>
  </si>
  <si>
    <t>M-294</t>
  </si>
  <si>
    <t>M-295</t>
  </si>
  <si>
    <t>M-296</t>
  </si>
  <si>
    <t>M-297</t>
  </si>
  <si>
    <t>M-298</t>
  </si>
  <si>
    <t>M-299</t>
  </si>
  <si>
    <t>M-300</t>
  </si>
  <si>
    <t>Code</t>
  </si>
  <si>
    <t>Event</t>
  </si>
  <si>
    <t>IRB-01</t>
  </si>
  <si>
    <t>Rescue (1D+1C+1P)</t>
  </si>
  <si>
    <t>IRB-02</t>
  </si>
  <si>
    <t>IRB-03</t>
  </si>
  <si>
    <t>Mass Rescue (1D+1C+2P)</t>
  </si>
  <si>
    <t>IRB-04</t>
  </si>
  <si>
    <t>IRB-05</t>
  </si>
  <si>
    <t>IRB-06</t>
  </si>
  <si>
    <t>IRB-07</t>
  </si>
  <si>
    <t>Rescue Tube (1D+1C+1P)</t>
  </si>
  <si>
    <t>IRB-08</t>
  </si>
  <si>
    <t>1D = One driver, 1C= one crew member, 1P = one patient</t>
  </si>
  <si>
    <t>IRB-09</t>
  </si>
  <si>
    <t>IRB-10</t>
  </si>
  <si>
    <t>IRB-11</t>
  </si>
  <si>
    <t>IRB-12</t>
  </si>
  <si>
    <t>IRB-13</t>
  </si>
  <si>
    <t>IRB-14</t>
  </si>
  <si>
    <t>IRB-15</t>
  </si>
  <si>
    <t>SB-01</t>
  </si>
  <si>
    <t>Surfboat: open</t>
  </si>
  <si>
    <t xml:space="preserve">Interclub - Surfboats - </t>
  </si>
  <si>
    <t>SB-02</t>
  </si>
  <si>
    <t>Mixed</t>
  </si>
  <si>
    <t>Surfboat: reserve grade</t>
  </si>
  <si>
    <t xml:space="preserve">Mixed </t>
  </si>
  <si>
    <t>SB-03</t>
  </si>
  <si>
    <t>Surfboat: under 23 years</t>
  </si>
  <si>
    <t>SB-04</t>
  </si>
  <si>
    <t>Surfboat: under 19 years</t>
  </si>
  <si>
    <t>SB-05</t>
  </si>
  <si>
    <t>Master's Surfboat 120+</t>
  </si>
  <si>
    <t>SB-06</t>
  </si>
  <si>
    <t>SB-07</t>
  </si>
  <si>
    <t>Master's Surfboat 140+</t>
  </si>
  <si>
    <t>SB-08</t>
  </si>
  <si>
    <t>SB-09</t>
  </si>
  <si>
    <t>Master's Surfboat 160+</t>
  </si>
  <si>
    <t>SB-10</t>
  </si>
  <si>
    <t>SB-11</t>
  </si>
  <si>
    <t>Master's Surfboat 180+</t>
  </si>
  <si>
    <t>SB-12</t>
  </si>
  <si>
    <t>SB-13</t>
  </si>
  <si>
    <t>Master's Surfboat 200+</t>
  </si>
  <si>
    <t>SB-14</t>
  </si>
  <si>
    <t>SB-15</t>
  </si>
  <si>
    <t>Master's Surfboat 220+</t>
  </si>
  <si>
    <t>SB-16</t>
  </si>
  <si>
    <t>SB-17</t>
  </si>
  <si>
    <t>Master's Surfboat 240+</t>
  </si>
  <si>
    <t>SB-18</t>
  </si>
  <si>
    <t>SB-19</t>
  </si>
  <si>
    <t>Master's Surfboat 260+</t>
  </si>
  <si>
    <t>SB-20</t>
  </si>
  <si>
    <t>OFFICIAL NAME OF THE EVENT</t>
  </si>
  <si>
    <t>EX-01</t>
  </si>
  <si>
    <t>2 km Beach Run: open</t>
  </si>
  <si>
    <t xml:space="preserve">Interclub - Extra Events - </t>
  </si>
  <si>
    <t>EX-02</t>
  </si>
  <si>
    <t>EX-03</t>
  </si>
  <si>
    <t>2 km Beach run: under 19</t>
  </si>
  <si>
    <t>EX-04</t>
  </si>
  <si>
    <t>Open March Past</t>
  </si>
  <si>
    <t>EX-07</t>
  </si>
  <si>
    <t>EX-10</t>
  </si>
  <si>
    <t>EX-11</t>
  </si>
  <si>
    <t>Long distance ski</t>
  </si>
  <si>
    <t>EX-12</t>
  </si>
  <si>
    <t>EX-13</t>
  </si>
  <si>
    <t>Long distance double ski</t>
  </si>
  <si>
    <t>EX-14</t>
  </si>
  <si>
    <t>EX-15</t>
  </si>
  <si>
    <t>EX-16</t>
  </si>
  <si>
    <t>Long distance board paddle</t>
  </si>
  <si>
    <t>EX-17</t>
  </si>
  <si>
    <t>EX-18</t>
  </si>
  <si>
    <t>EX-19</t>
  </si>
  <si>
    <t>EX-20</t>
  </si>
  <si>
    <t>EX-21</t>
  </si>
  <si>
    <t>EX-01 to EX-04 and EX-18 to EX-21 are mandatory events.</t>
  </si>
  <si>
    <t>OVERVIEW OF OVERALL TROPHEES AND MEDALS</t>
  </si>
  <si>
    <t>NATIONAL TEAMS</t>
  </si>
  <si>
    <t>M+W</t>
  </si>
  <si>
    <t>INTERCLUB TEAMS</t>
  </si>
  <si>
    <t>TROPHIES</t>
  </si>
  <si>
    <t>Youth March Past</t>
  </si>
  <si>
    <t>OVERALL TROPHIES AND MEDALS</t>
  </si>
  <si>
    <t>TOTAL OVERVIEW OF MEDALS AND TROPHIES</t>
  </si>
  <si>
    <t>SB-21</t>
  </si>
  <si>
    <t>SB-22</t>
  </si>
  <si>
    <t>SB-23</t>
  </si>
  <si>
    <t>SB-24</t>
  </si>
  <si>
    <t>OVERALL TOTAL MEDALS</t>
  </si>
  <si>
    <t>NATIONAL OPEN WORLD CHAMPIONSHIPS</t>
  </si>
  <si>
    <t xml:space="preserve">National - Open - </t>
  </si>
  <si>
    <t xml:space="preserve">National - Youth - </t>
  </si>
  <si>
    <t xml:space="preserve">Interclub - Open - </t>
  </si>
  <si>
    <t xml:space="preserve">Interclub - Youth - </t>
  </si>
  <si>
    <t>NATIONAL - YOUTH WORLD CHAMPIONSHIPS</t>
  </si>
  <si>
    <t>INTERCLUB - OPEN WORLD CHAMPIONSHIPS</t>
  </si>
  <si>
    <t>INTERCLUB - YOUTH WORLD CHAMPIONSHIPS</t>
  </si>
  <si>
    <t>INFLATABLE RESCUE BOAT (IRB) NATIONAL WORLD CHAMPIONSHIPS</t>
  </si>
  <si>
    <t>INFLATABLE RESCUE BOAT (IRB) INTERCLUB WORLD CHAMPIONSHIPS</t>
  </si>
  <si>
    <t xml:space="preserve">National - IRB - </t>
  </si>
  <si>
    <t>Rescue (2D+2C+2P)</t>
  </si>
  <si>
    <t xml:space="preserve">Interclub - IRB - </t>
  </si>
  <si>
    <t>National - Open</t>
  </si>
  <si>
    <t>National - Youth</t>
  </si>
  <si>
    <t>Interclub - Open</t>
  </si>
  <si>
    <t>Interclub - IRB</t>
  </si>
  <si>
    <t>Interclub - Youth</t>
  </si>
  <si>
    <t xml:space="preserve"> - National - Open</t>
  </si>
  <si>
    <t xml:space="preserve"> - National - Open - Medals and Trophies for Overall point score</t>
  </si>
  <si>
    <t xml:space="preserve"> - National - Open - Inflatable Rescue Boats (IRB)</t>
  </si>
  <si>
    <t xml:space="preserve"> - National - Open - IRB - Medals for Overall point score</t>
  </si>
  <si>
    <t xml:space="preserve"> - National - Youth</t>
  </si>
  <si>
    <t xml:space="preserve"> - National - Youth - Medals and Trophies for Overall point score</t>
  </si>
  <si>
    <t xml:space="preserve"> - Interclub - Open</t>
  </si>
  <si>
    <t xml:space="preserve"> - Interclub - Open - Medals and Trophies for overall point score</t>
  </si>
  <si>
    <t xml:space="preserve"> - Interclub - Youth</t>
  </si>
  <si>
    <t xml:space="preserve"> - Interclub - Youth - Medals and Trophies for overall point score</t>
  </si>
  <si>
    <t xml:space="preserve"> - Interclub - Inflatable Rescue Boats (IRB)</t>
  </si>
  <si>
    <t xml:space="preserve"> - Interclub - Open - IRB - Medals and Trophies for overall point score </t>
  </si>
  <si>
    <t xml:space="preserve"> - Interclub - Surfboats</t>
  </si>
  <si>
    <t xml:space="preserve"> - Interclub - Extra Events</t>
  </si>
  <si>
    <t xml:space="preserve"> - Interclub - Masters 30 - 34</t>
  </si>
  <si>
    <t xml:space="preserve"> - Interclub - Masters 35 - 39</t>
  </si>
  <si>
    <t xml:space="preserve"> - Interclub - Masters 40 - 44</t>
  </si>
  <si>
    <t xml:space="preserve"> - Interclub - Masters 45 - 49</t>
  </si>
  <si>
    <t xml:space="preserve"> - Interclub - Masters 50 - 54</t>
  </si>
  <si>
    <t xml:space="preserve"> - Interclub - Masters 55 - 59</t>
  </si>
  <si>
    <t xml:space="preserve"> - Interclub - Masters 60 - 64</t>
  </si>
  <si>
    <t xml:space="preserve"> - Interclub - Masters 65 - 69</t>
  </si>
  <si>
    <t xml:space="preserve"> - Interclub - Masters: Pool Team Events 140-169</t>
  </si>
  <si>
    <t xml:space="preserve"> - Interclub - Masters: Pool Team Events 170-199</t>
  </si>
  <si>
    <t xml:space="preserve"> - Interclub - Masters: Pool Team Events 200-229</t>
  </si>
  <si>
    <t xml:space="preserve"> - Interclub - Masters: Pool Team Events 230+</t>
  </si>
  <si>
    <t xml:space="preserve"> - Interclub - Masters: Ocean/Beach Team Events 110-129</t>
  </si>
  <si>
    <t xml:space="preserve"> - Interclub - Masters: Ocean/Beach Team Events 130-149</t>
  </si>
  <si>
    <t xml:space="preserve"> - Interclub - Masters: Ocean/Beach Team Events 150-169</t>
  </si>
  <si>
    <t xml:space="preserve"> - Interclub - Masters: Ocean/Beach Team Events 170+</t>
  </si>
  <si>
    <t>SURFBOAT INTERCLUB WORLD CHAMPIONSHIPS</t>
  </si>
  <si>
    <t>EXTRA EVENTS INTERCLUB WORLD CHAMPIONSHIPS</t>
  </si>
  <si>
    <t>INTERCLUB MASTERS WORLD CHAMPIONSHIPS</t>
  </si>
  <si>
    <r>
      <t xml:space="preserve">Best Nation Overall </t>
    </r>
    <r>
      <rPr>
        <b/>
        <sz val="8"/>
        <color rgb="FF0000FF"/>
        <rFont val="Arial"/>
        <family val="2"/>
      </rPr>
      <t>(Alan Whelpton Trophy)</t>
    </r>
  </si>
  <si>
    <t>Best Nation in IRB Competitions</t>
  </si>
  <si>
    <t>Best Nation Overall</t>
  </si>
  <si>
    <r>
      <t>Best Club in Pool Competitions</t>
    </r>
    <r>
      <rPr>
        <b/>
        <sz val="8"/>
        <color rgb="FF0000FF"/>
        <rFont val="Arial"/>
        <family val="2"/>
      </rPr>
      <t xml:space="preserve"> (Josef Schmitz Trophy)</t>
    </r>
  </si>
  <si>
    <r>
      <t xml:space="preserve">Best Club in Beach/Ocean Comp. </t>
    </r>
    <r>
      <rPr>
        <b/>
        <sz val="8"/>
        <color rgb="FF0000FF"/>
        <rFont val="Arial"/>
        <family val="2"/>
      </rPr>
      <t>(Mike Mortimer Trophy)</t>
    </r>
  </si>
  <si>
    <r>
      <t xml:space="preserve">Best Club Overall </t>
    </r>
    <r>
      <rPr>
        <b/>
        <sz val="8"/>
        <color rgb="FF0000FF"/>
        <rFont val="Arial"/>
        <family val="2"/>
      </rPr>
      <t>(Kevin Weldon Trophy)</t>
    </r>
  </si>
  <si>
    <r>
      <t xml:space="preserve">Best Club in IRB Competitions </t>
    </r>
    <r>
      <rPr>
        <b/>
        <sz val="8"/>
        <color rgb="FF0000FF"/>
        <rFont val="Arial"/>
        <family val="2"/>
      </rPr>
      <t>(Charles Thompson Trophy)</t>
    </r>
  </si>
  <si>
    <t>Best Club in Pool Competitions</t>
  </si>
  <si>
    <t>Best Club in Beach/Ocean Competitions</t>
  </si>
  <si>
    <t>Best Club overall</t>
  </si>
  <si>
    <t>TOTAL TROPHIES</t>
  </si>
  <si>
    <t xml:space="preserve"> - National Events - Total Medals</t>
  </si>
  <si>
    <t xml:space="preserve"> - Interclub Events - Total Medals</t>
  </si>
  <si>
    <t xml:space="preserve"> - Masters Events - Total Medals</t>
  </si>
  <si>
    <t>Best Nation in Beach/Ocean Competitions including the mixed event</t>
  </si>
  <si>
    <t>Best Nation in Pool Competitions including the mixed event</t>
  </si>
  <si>
    <t>OVERALL TOTAL MEDALS WITH CONTINGENCY</t>
  </si>
  <si>
    <t xml:space="preserve"> - Set of Medals for the ILS Headquarters</t>
  </si>
  <si>
    <t>APPENDIX 1 OVERVIEW OF EVENTS, CODES, NAMES AND MEDALS</t>
  </si>
  <si>
    <t xml:space="preserve">70-74 - </t>
  </si>
  <si>
    <t>MASTERS 70-74: INDIVIDUAL</t>
  </si>
  <si>
    <t>75+</t>
  </si>
  <si>
    <t>MASTERS 75+: INDIVIDUAL</t>
  </si>
  <si>
    <t>MASTERS TEAMS: AGES TOTAL 110-139</t>
  </si>
  <si>
    <t>110-139 -</t>
  </si>
  <si>
    <t>MASTERS TEAMS: AGES TOTAL 90-109</t>
  </si>
  <si>
    <t>90-109 -</t>
  </si>
  <si>
    <t>M-221</t>
  </si>
  <si>
    <t>M-222</t>
  </si>
  <si>
    <t>M-301</t>
  </si>
  <si>
    <t>M-302</t>
  </si>
  <si>
    <t>M-303</t>
  </si>
  <si>
    <t>M-304</t>
  </si>
  <si>
    <t>M-305</t>
  </si>
  <si>
    <t>M-306</t>
  </si>
  <si>
    <t>M-307</t>
  </si>
  <si>
    <t>M-308</t>
  </si>
  <si>
    <t>M-309</t>
  </si>
  <si>
    <t>M-310</t>
  </si>
  <si>
    <t>M-311</t>
  </si>
  <si>
    <t>M-312</t>
  </si>
  <si>
    <t>M-313</t>
  </si>
  <si>
    <t>M-314</t>
  </si>
  <si>
    <t>M-315</t>
  </si>
  <si>
    <t>M-316</t>
  </si>
  <si>
    <t>M-317</t>
  </si>
  <si>
    <t>M-318</t>
  </si>
  <si>
    <t>M-319</t>
  </si>
  <si>
    <t>M-320</t>
  </si>
  <si>
    <t>M-321</t>
  </si>
  <si>
    <t>M-322</t>
  </si>
  <si>
    <t>M-323</t>
  </si>
  <si>
    <t>M-324</t>
  </si>
  <si>
    <t>M-325</t>
  </si>
  <si>
    <t>M-326</t>
  </si>
  <si>
    <t>M-327</t>
  </si>
  <si>
    <t>M-328</t>
  </si>
  <si>
    <t>M-329</t>
  </si>
  <si>
    <t>M-330</t>
  </si>
  <si>
    <t>M-331</t>
  </si>
  <si>
    <t>M-332</t>
  </si>
  <si>
    <t>M-333</t>
  </si>
  <si>
    <t>M-334</t>
  </si>
  <si>
    <t>M-335</t>
  </si>
  <si>
    <t>M-336</t>
  </si>
  <si>
    <t>M-337</t>
  </si>
  <si>
    <t>M-338</t>
  </si>
  <si>
    <t xml:space="preserve"> - Interclub - Masters 70- 74</t>
  </si>
  <si>
    <t xml:space="preserve"> - Interclub - Masters 75+</t>
  </si>
  <si>
    <t xml:space="preserve"> - Interclub - Masters: Pool Team Events 110-139</t>
  </si>
  <si>
    <t xml:space="preserve"> - Interclub - Masters: Ocean/Beach Team Events 90-109</t>
  </si>
  <si>
    <t>3x1km Beach Run Relay: open</t>
  </si>
  <si>
    <t>3x1km Beach Run Relay: under 19</t>
  </si>
  <si>
    <t>OVERALL TROPHIES AND MEDALS (NTO &amp; NTY ONLY)</t>
  </si>
  <si>
    <t>OVERALL TOTAL MEDALS WITH +3%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</si>
</sst>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0000FF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vertical="top"/>
    </xf>
    <xf numFmtId="0" fontId="3" fillId="6" borderId="2" xfId="0" applyFont="1" applyFill="1" applyBorder="1" applyAlignment="1">
      <alignment vertical="top"/>
    </xf>
    <xf numFmtId="0" fontId="1" fillId="0" borderId="8" xfId="0" applyFont="1" applyBorder="1"/>
    <xf numFmtId="0" fontId="3" fillId="3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/>
    <xf numFmtId="0" fontId="1" fillId="0" borderId="14" xfId="0" applyFont="1" applyBorder="1"/>
    <xf numFmtId="0" fontId="1" fillId="0" borderId="30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6" borderId="7" xfId="0" applyFont="1" applyFill="1" applyBorder="1" applyAlignment="1">
      <alignment vertical="top"/>
    </xf>
    <xf numFmtId="0" fontId="1" fillId="0" borderId="3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29" xfId="0" applyFont="1" applyBorder="1"/>
    <xf numFmtId="0" fontId="1" fillId="0" borderId="16" xfId="0" applyFont="1" applyBorder="1"/>
    <xf numFmtId="0" fontId="1" fillId="0" borderId="26" xfId="0" applyFont="1" applyBorder="1"/>
    <xf numFmtId="0" fontId="1" fillId="0" borderId="21" xfId="0" applyFont="1" applyBorder="1"/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2" xfId="0" applyFont="1" applyBorder="1" applyAlignment="1">
      <alignment horizontal="center"/>
    </xf>
    <xf numFmtId="0" fontId="1" fillId="0" borderId="43" xfId="0" applyFont="1" applyBorder="1"/>
    <xf numFmtId="0" fontId="3" fillId="6" borderId="8" xfId="0" applyFont="1" applyFill="1" applyBorder="1" applyAlignment="1">
      <alignment horizontal="center" vertical="center" textRotation="255"/>
    </xf>
    <xf numFmtId="0" fontId="1" fillId="0" borderId="44" xfId="0" applyFont="1" applyBorder="1" applyAlignment="1">
      <alignment horizontal="center"/>
    </xf>
    <xf numFmtId="0" fontId="3" fillId="0" borderId="0" xfId="0" applyFont="1"/>
    <xf numFmtId="0" fontId="1" fillId="0" borderId="45" xfId="0" applyFont="1" applyBorder="1" applyAlignment="1">
      <alignment horizontal="center"/>
    </xf>
    <xf numFmtId="0" fontId="1" fillId="0" borderId="46" xfId="0" applyFont="1" applyBorder="1"/>
    <xf numFmtId="0" fontId="1" fillId="0" borderId="47" xfId="0" applyFont="1" applyBorder="1" applyAlignment="1">
      <alignment horizontal="center"/>
    </xf>
    <xf numFmtId="0" fontId="1" fillId="0" borderId="48" xfId="0" applyFont="1" applyBorder="1"/>
    <xf numFmtId="0" fontId="1" fillId="0" borderId="30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0" borderId="27" xfId="0" applyFont="1" applyBorder="1" applyAlignment="1">
      <alignment horizontal="center"/>
    </xf>
    <xf numFmtId="0" fontId="3" fillId="5" borderId="54" xfId="0" applyFont="1" applyFill="1" applyBorder="1" applyAlignment="1">
      <alignment horizontal="center"/>
    </xf>
    <xf numFmtId="0" fontId="2" fillId="0" borderId="0" xfId="0" applyFont="1"/>
    <xf numFmtId="0" fontId="3" fillId="3" borderId="55" xfId="0" applyFont="1" applyFill="1" applyBorder="1" applyAlignment="1">
      <alignment horizontal="center" vertical="center" wrapText="1"/>
    </xf>
    <xf numFmtId="0" fontId="1" fillId="0" borderId="52" xfId="0" applyFont="1" applyBorder="1"/>
    <xf numFmtId="0" fontId="1" fillId="0" borderId="57" xfId="0" applyFont="1" applyBorder="1" applyAlignment="1">
      <alignment horizontal="center"/>
    </xf>
    <xf numFmtId="0" fontId="1" fillId="0" borderId="58" xfId="0" applyFont="1" applyBorder="1"/>
    <xf numFmtId="0" fontId="1" fillId="0" borderId="59" xfId="0" applyFont="1" applyBorder="1" applyAlignment="1">
      <alignment horizontal="center"/>
    </xf>
    <xf numFmtId="0" fontId="1" fillId="0" borderId="50" xfId="0" applyFont="1" applyBorder="1"/>
    <xf numFmtId="0" fontId="1" fillId="0" borderId="61" xfId="0" applyFont="1" applyBorder="1" applyAlignment="1">
      <alignment horizontal="center"/>
    </xf>
    <xf numFmtId="0" fontId="1" fillId="0" borderId="62" xfId="0" applyFont="1" applyBorder="1"/>
    <xf numFmtId="0" fontId="1" fillId="0" borderId="63" xfId="0" applyFont="1" applyBorder="1" applyAlignment="1">
      <alignment horizontal="center"/>
    </xf>
    <xf numFmtId="0" fontId="1" fillId="0" borderId="51" xfId="0" applyFont="1" applyBorder="1"/>
    <xf numFmtId="0" fontId="1" fillId="0" borderId="36" xfId="0" applyFont="1" applyBorder="1" applyAlignment="1">
      <alignment horizontal="center"/>
    </xf>
    <xf numFmtId="0" fontId="1" fillId="0" borderId="53" xfId="0" applyFont="1" applyBorder="1"/>
    <xf numFmtId="0" fontId="1" fillId="0" borderId="37" xfId="0" applyFont="1" applyBorder="1" applyAlignment="1">
      <alignment horizontal="center"/>
    </xf>
    <xf numFmtId="0" fontId="1" fillId="0" borderId="64" xfId="0" applyFont="1" applyBorder="1"/>
    <xf numFmtId="0" fontId="1" fillId="0" borderId="65" xfId="0" applyFont="1" applyBorder="1" applyAlignment="1">
      <alignment horizontal="center"/>
    </xf>
    <xf numFmtId="0" fontId="1" fillId="0" borderId="66" xfId="0" applyFont="1" applyBorder="1"/>
    <xf numFmtId="0" fontId="1" fillId="0" borderId="38" xfId="0" applyFont="1" applyBorder="1" applyAlignment="1">
      <alignment horizontal="center"/>
    </xf>
    <xf numFmtId="16" fontId="1" fillId="0" borderId="1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6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68" xfId="0" applyFont="1" applyBorder="1"/>
    <xf numFmtId="0" fontId="1" fillId="0" borderId="69" xfId="0" applyFont="1" applyBorder="1"/>
    <xf numFmtId="0" fontId="1" fillId="0" borderId="70" xfId="0" applyFont="1" applyBorder="1" applyAlignment="1">
      <alignment horizontal="center"/>
    </xf>
    <xf numFmtId="0" fontId="1" fillId="0" borderId="71" xfId="0" applyFont="1" applyBorder="1"/>
    <xf numFmtId="0" fontId="1" fillId="0" borderId="10" xfId="0" applyFont="1" applyBorder="1"/>
    <xf numFmtId="0" fontId="3" fillId="6" borderId="2" xfId="0" applyFont="1" applyFill="1" applyBorder="1" applyAlignment="1">
      <alignment horizontal="left" vertical="top"/>
    </xf>
    <xf numFmtId="49" fontId="1" fillId="0" borderId="63" xfId="0" applyNumberFormat="1" applyFont="1" applyBorder="1"/>
    <xf numFmtId="49" fontId="1" fillId="0" borderId="62" xfId="0" applyNumberFormat="1" applyFont="1" applyBorder="1"/>
    <xf numFmtId="49" fontId="1" fillId="0" borderId="36" xfId="0" applyNumberFormat="1" applyFont="1" applyBorder="1"/>
    <xf numFmtId="3" fontId="3" fillId="3" borderId="6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5" borderId="6" xfId="0" applyNumberFormat="1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52" xfId="0" applyFont="1" applyFill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164" fontId="3" fillId="10" borderId="6" xfId="1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1" fillId="10" borderId="24" xfId="0" applyFont="1" applyFill="1" applyBorder="1" applyAlignment="1">
      <alignment horizontal="center"/>
    </xf>
    <xf numFmtId="49" fontId="1" fillId="0" borderId="41" xfId="0" applyNumberFormat="1" applyFont="1" applyBorder="1"/>
    <xf numFmtId="49" fontId="1" fillId="0" borderId="0" xfId="0" applyNumberFormat="1" applyFont="1"/>
    <xf numFmtId="49" fontId="1" fillId="0" borderId="38" xfId="0" applyNumberFormat="1" applyFont="1" applyBorder="1"/>
    <xf numFmtId="49" fontId="1" fillId="0" borderId="73" xfId="0" applyNumberFormat="1" applyFont="1" applyBorder="1"/>
    <xf numFmtId="49" fontId="1" fillId="0" borderId="39" xfId="0" applyNumberFormat="1" applyFont="1" applyBorder="1"/>
    <xf numFmtId="49" fontId="1" fillId="0" borderId="43" xfId="0" applyNumberFormat="1" applyFont="1" applyBorder="1"/>
    <xf numFmtId="49" fontId="1" fillId="0" borderId="54" xfId="0" applyNumberFormat="1" applyFont="1" applyBorder="1"/>
    <xf numFmtId="49" fontId="1" fillId="0" borderId="64" xfId="0" applyNumberFormat="1" applyFont="1" applyBorder="1"/>
    <xf numFmtId="49" fontId="1" fillId="0" borderId="72" xfId="0" applyNumberFormat="1" applyFont="1" applyBorder="1"/>
    <xf numFmtId="0" fontId="1" fillId="0" borderId="48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9" borderId="73" xfId="0" applyFont="1" applyFill="1" applyBorder="1" applyAlignment="1">
      <alignment horizontal="center"/>
    </xf>
    <xf numFmtId="0" fontId="1" fillId="9" borderId="60" xfId="0" applyFont="1" applyFill="1" applyBorder="1" applyAlignment="1">
      <alignment horizontal="center"/>
    </xf>
    <xf numFmtId="164" fontId="3" fillId="9" borderId="1" xfId="1" applyNumberFormat="1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164" fontId="3" fillId="8" borderId="6" xfId="1" applyNumberFormat="1" applyFont="1" applyFill="1" applyBorder="1" applyAlignment="1">
      <alignment horizontal="center"/>
    </xf>
    <xf numFmtId="1" fontId="3" fillId="9" borderId="1" xfId="1" applyNumberFormat="1" applyFont="1" applyFill="1" applyBorder="1" applyAlignment="1">
      <alignment horizontal="center" vertical="center"/>
    </xf>
    <xf numFmtId="1" fontId="3" fillId="8" borderId="6" xfId="1" applyNumberFormat="1" applyFont="1" applyFill="1" applyBorder="1" applyAlignment="1">
      <alignment horizontal="center" vertical="center"/>
    </xf>
    <xf numFmtId="1" fontId="3" fillId="10" borderId="6" xfId="1" applyNumberFormat="1" applyFont="1" applyFill="1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/>
    </xf>
    <xf numFmtId="0" fontId="3" fillId="6" borderId="54" xfId="0" applyFont="1" applyFill="1" applyBorder="1" applyAlignment="1">
      <alignment horizontal="center"/>
    </xf>
    <xf numFmtId="0" fontId="3" fillId="6" borderId="56" xfId="0" applyFont="1" applyFill="1" applyBorder="1" applyAlignment="1">
      <alignment horizontal="center"/>
    </xf>
    <xf numFmtId="0" fontId="3" fillId="6" borderId="76" xfId="0" applyFont="1" applyFill="1" applyBorder="1" applyAlignment="1">
      <alignment horizontal="center"/>
    </xf>
    <xf numFmtId="0" fontId="3" fillId="6" borderId="78" xfId="0" applyFont="1" applyFill="1" applyBorder="1" applyAlignment="1">
      <alignment horizontal="center"/>
    </xf>
    <xf numFmtId="0" fontId="3" fillId="6" borderId="77" xfId="0" applyFont="1" applyFill="1" applyBorder="1" applyAlignment="1">
      <alignment horizontal="center"/>
    </xf>
    <xf numFmtId="0" fontId="4" fillId="0" borderId="79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center"/>
    </xf>
    <xf numFmtId="0" fontId="4" fillId="0" borderId="81" xfId="0" applyFont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center"/>
    </xf>
    <xf numFmtId="0" fontId="1" fillId="11" borderId="29" xfId="0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" fillId="11" borderId="19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1" fillId="11" borderId="52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/>
    </xf>
    <xf numFmtId="0" fontId="1" fillId="11" borderId="53" xfId="0" applyFont="1" applyFill="1" applyBorder="1" applyAlignment="1">
      <alignment horizontal="center"/>
    </xf>
    <xf numFmtId="0" fontId="1" fillId="0" borderId="56" xfId="0" applyFont="1" applyBorder="1"/>
    <xf numFmtId="0" fontId="1" fillId="0" borderId="41" xfId="0" applyFont="1" applyBorder="1"/>
    <xf numFmtId="0" fontId="1" fillId="9" borderId="41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1" fillId="10" borderId="20" xfId="0" applyFont="1" applyFill="1" applyBorder="1" applyAlignment="1">
      <alignment horizontal="center"/>
    </xf>
    <xf numFmtId="0" fontId="8" fillId="0" borderId="0" xfId="0" applyFont="1"/>
    <xf numFmtId="0" fontId="3" fillId="6" borderId="8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/>
    </xf>
    <xf numFmtId="164" fontId="3" fillId="9" borderId="1" xfId="1" applyNumberFormat="1" applyFont="1" applyFill="1" applyBorder="1" applyAlignment="1">
      <alignment horizontal="center" vertical="center"/>
    </xf>
    <xf numFmtId="164" fontId="3" fillId="8" borderId="6" xfId="1" applyNumberFormat="1" applyFont="1" applyFill="1" applyBorder="1" applyAlignment="1">
      <alignment horizontal="center" vertical="center"/>
    </xf>
    <xf numFmtId="164" fontId="3" fillId="10" borderId="6" xfId="1" applyNumberFormat="1" applyFont="1" applyFill="1" applyBorder="1" applyAlignment="1">
      <alignment horizontal="center" vertical="center"/>
    </xf>
    <xf numFmtId="0" fontId="1" fillId="10" borderId="73" xfId="0" applyFont="1" applyFill="1" applyBorder="1" applyAlignment="1">
      <alignment horizontal="center"/>
    </xf>
    <xf numFmtId="0" fontId="1" fillId="10" borderId="61" xfId="0" applyFont="1" applyFill="1" applyBorder="1" applyAlignment="1">
      <alignment horizontal="center"/>
    </xf>
    <xf numFmtId="0" fontId="1" fillId="10" borderId="83" xfId="0" applyFont="1" applyFill="1" applyBorder="1" applyAlignment="1">
      <alignment horizontal="center"/>
    </xf>
    <xf numFmtId="3" fontId="3" fillId="0" borderId="7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3" fillId="6" borderId="27" xfId="0" applyFont="1" applyFill="1" applyBorder="1" applyAlignment="1">
      <alignment horizontal="center" vertical="center" textRotation="255"/>
    </xf>
    <xf numFmtId="0" fontId="3" fillId="6" borderId="8" xfId="0" applyFont="1" applyFill="1" applyBorder="1" applyAlignment="1">
      <alignment horizontal="center" vertical="center" textRotation="255"/>
    </xf>
    <xf numFmtId="0" fontId="3" fillId="6" borderId="21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6" borderId="56" xfId="0" applyFont="1" applyFill="1" applyBorder="1" applyAlignment="1">
      <alignment horizontal="center" vertical="center" textRotation="255"/>
    </xf>
    <xf numFmtId="0" fontId="3" fillId="6" borderId="41" xfId="0" applyFont="1" applyFill="1" applyBorder="1" applyAlignment="1">
      <alignment horizontal="center" vertical="center" textRotation="255"/>
    </xf>
    <xf numFmtId="0" fontId="3" fillId="6" borderId="54" xfId="0" applyFont="1" applyFill="1" applyBorder="1" applyAlignment="1">
      <alignment horizontal="center" vertical="center" textRotation="255"/>
    </xf>
    <xf numFmtId="0" fontId="3" fillId="3" borderId="7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center" vertical="center" textRotation="90"/>
    </xf>
    <xf numFmtId="0" fontId="3" fillId="6" borderId="8" xfId="0" applyFont="1" applyFill="1" applyBorder="1" applyAlignment="1">
      <alignment horizontal="center" vertical="center" textRotation="90"/>
    </xf>
    <xf numFmtId="0" fontId="3" fillId="3" borderId="8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B280D-C625-4B73-9174-646B629260CB}">
  <sheetPr>
    <pageSetUpPr fitToPage="1"/>
  </sheetPr>
  <dimension ref="B1:U769"/>
  <sheetViews>
    <sheetView tabSelected="1" topLeftCell="A506" zoomScale="145" zoomScaleNormal="145" workbookViewId="0">
      <selection activeCell="B109" sqref="B109:L154"/>
    </sheetView>
  </sheetViews>
  <sheetFormatPr defaultColWidth="8.68359375" defaultRowHeight="10.199999999999999" x14ac:dyDescent="0.35"/>
  <cols>
    <col min="1" max="1" width="1.20703125" style="1" customWidth="1"/>
    <col min="2" max="2" width="3" style="1" bestFit="1" customWidth="1"/>
    <col min="3" max="3" width="5.68359375" style="2" bestFit="1" customWidth="1"/>
    <col min="4" max="4" width="7.5234375" style="2" customWidth="1"/>
    <col min="5" max="5" width="23.5234375" style="1" bestFit="1" customWidth="1"/>
    <col min="6" max="6" width="3.7890625" style="2" bestFit="1" customWidth="1"/>
    <col min="7" max="7" width="47" style="2" bestFit="1" customWidth="1"/>
    <col min="8" max="8" width="1" style="1" customWidth="1"/>
    <col min="9" max="11" width="5.41796875" style="2" bestFit="1" customWidth="1"/>
    <col min="12" max="12" width="4.7890625" style="2" customWidth="1"/>
    <col min="13" max="13" width="1" style="2" customWidth="1"/>
    <col min="14" max="17" width="4.7890625" style="2" customWidth="1"/>
    <col min="18" max="18" width="3.1015625" style="2" customWidth="1"/>
    <col min="19" max="19" width="16.89453125" style="2" hidden="1" customWidth="1"/>
    <col min="20" max="20" width="7.1015625" style="2" hidden="1" customWidth="1"/>
    <col min="21" max="21" width="7" style="1" hidden="1" customWidth="1"/>
    <col min="22" max="22" width="3" style="1" customWidth="1"/>
    <col min="23" max="16384" width="8.68359375" style="1"/>
  </cols>
  <sheetData>
    <row r="1" spans="2:21" ht="14.1" x14ac:dyDescent="0.5">
      <c r="B1" s="214" t="s">
        <v>725</v>
      </c>
    </row>
    <row r="2" spans="2:21" ht="10.5" thickBot="1" x14ac:dyDescent="0.4"/>
    <row r="3" spans="2:21" ht="10.8" thickBot="1" x14ac:dyDescent="0.45">
      <c r="B3" s="3" t="s">
        <v>656</v>
      </c>
      <c r="C3" s="4"/>
      <c r="D3" s="4"/>
      <c r="E3" s="4"/>
      <c r="F3" s="4"/>
      <c r="G3" s="4"/>
      <c r="I3" s="230" t="s">
        <v>0</v>
      </c>
      <c r="J3" s="231"/>
      <c r="K3" s="231"/>
      <c r="L3" s="232"/>
      <c r="M3" s="1"/>
      <c r="N3" s="1"/>
      <c r="O3" s="1"/>
      <c r="P3" s="1"/>
      <c r="Q3" s="1"/>
      <c r="R3" s="1"/>
      <c r="S3" s="1"/>
      <c r="T3" s="1"/>
    </row>
    <row r="4" spans="2:21" ht="10.5" thickBot="1" x14ac:dyDescent="0.4">
      <c r="L4" s="1"/>
      <c r="M4" s="1"/>
      <c r="N4" s="1"/>
      <c r="O4" s="1"/>
      <c r="P4" s="1"/>
      <c r="Q4" s="1"/>
      <c r="R4" s="1"/>
      <c r="S4" s="1"/>
      <c r="T4" s="1"/>
    </row>
    <row r="5" spans="2:21" ht="10.8" thickBot="1" x14ac:dyDescent="0.45">
      <c r="B5" s="5"/>
      <c r="C5" s="6" t="s">
        <v>1</v>
      </c>
      <c r="D5" s="6" t="s">
        <v>2</v>
      </c>
      <c r="E5" s="7" t="s">
        <v>3</v>
      </c>
      <c r="F5" s="8" t="s">
        <v>4</v>
      </c>
      <c r="G5" s="8" t="s">
        <v>5</v>
      </c>
      <c r="I5" s="9" t="s">
        <v>6</v>
      </c>
      <c r="J5" s="10" t="s">
        <v>7</v>
      </c>
      <c r="K5" s="11" t="s">
        <v>8</v>
      </c>
      <c r="L5" s="12" t="s">
        <v>9</v>
      </c>
      <c r="M5" s="13"/>
      <c r="N5" s="13"/>
      <c r="O5" s="13"/>
      <c r="P5" s="13"/>
      <c r="Q5" s="13"/>
      <c r="R5" s="13"/>
      <c r="S5" s="1"/>
      <c r="T5" s="1"/>
    </row>
    <row r="6" spans="2:21" x14ac:dyDescent="0.35">
      <c r="B6" s="226" t="s">
        <v>10</v>
      </c>
      <c r="C6" s="14" t="s">
        <v>11</v>
      </c>
      <c r="D6" s="15" t="s">
        <v>12</v>
      </c>
      <c r="E6" s="16" t="s">
        <v>13</v>
      </c>
      <c r="F6" s="17">
        <v>2</v>
      </c>
      <c r="G6" s="18" t="str">
        <f t="shared" ref="G6:G25" si="0">CONCATENATE(S6,U6,E6)</f>
        <v>National - Open - Women's 200m Obstacle Swim</v>
      </c>
      <c r="I6" s="19">
        <v>1</v>
      </c>
      <c r="J6" s="15">
        <v>1</v>
      </c>
      <c r="K6" s="20">
        <v>1</v>
      </c>
      <c r="L6" s="21">
        <f>SUM(I6:K6)</f>
        <v>3</v>
      </c>
      <c r="S6" s="1" t="s">
        <v>657</v>
      </c>
      <c r="T6" s="1"/>
      <c r="U6" s="1" t="s">
        <v>14</v>
      </c>
    </row>
    <row r="7" spans="2:21" x14ac:dyDescent="0.35">
      <c r="B7" s="226"/>
      <c r="C7" s="22" t="s">
        <v>15</v>
      </c>
      <c r="D7" s="23" t="s">
        <v>16</v>
      </c>
      <c r="E7" s="24" t="s">
        <v>13</v>
      </c>
      <c r="F7" s="25">
        <v>2</v>
      </c>
      <c r="G7" s="26" t="str">
        <f t="shared" si="0"/>
        <v>National - Open - Men's 200m Obstacle Swim</v>
      </c>
      <c r="I7" s="27">
        <v>1</v>
      </c>
      <c r="J7" s="23">
        <v>1</v>
      </c>
      <c r="K7" s="28">
        <v>1</v>
      </c>
      <c r="L7" s="25">
        <f>SUM(I7:K7)</f>
        <v>3</v>
      </c>
      <c r="S7" s="1" t="s">
        <v>657</v>
      </c>
      <c r="T7" s="1"/>
      <c r="U7" s="1" t="s">
        <v>17</v>
      </c>
    </row>
    <row r="8" spans="2:21" x14ac:dyDescent="0.35">
      <c r="B8" s="226"/>
      <c r="C8" s="22" t="s">
        <v>11</v>
      </c>
      <c r="D8" s="23" t="s">
        <v>18</v>
      </c>
      <c r="E8" s="24" t="s">
        <v>19</v>
      </c>
      <c r="F8" s="25">
        <v>2</v>
      </c>
      <c r="G8" s="26" t="str">
        <f t="shared" si="0"/>
        <v>National - Open - Women's 50m Manikin Carry</v>
      </c>
      <c r="I8" s="27">
        <v>1</v>
      </c>
      <c r="J8" s="23">
        <v>1</v>
      </c>
      <c r="K8" s="28">
        <v>1</v>
      </c>
      <c r="L8" s="25">
        <f t="shared" ref="L8:L25" si="1">SUM(I8:K8)</f>
        <v>3</v>
      </c>
      <c r="S8" s="1" t="s">
        <v>657</v>
      </c>
      <c r="T8" s="1"/>
      <c r="U8" s="1" t="s">
        <v>14</v>
      </c>
    </row>
    <row r="9" spans="2:21" x14ac:dyDescent="0.35">
      <c r="B9" s="226"/>
      <c r="C9" s="22" t="s">
        <v>15</v>
      </c>
      <c r="D9" s="23" t="s">
        <v>20</v>
      </c>
      <c r="E9" s="24" t="s">
        <v>19</v>
      </c>
      <c r="F9" s="25">
        <v>2</v>
      </c>
      <c r="G9" s="26" t="str">
        <f t="shared" si="0"/>
        <v>National - Open - Men's 50m Manikin Carry</v>
      </c>
      <c r="I9" s="27">
        <v>1</v>
      </c>
      <c r="J9" s="23">
        <v>1</v>
      </c>
      <c r="K9" s="28">
        <v>1</v>
      </c>
      <c r="L9" s="25">
        <f t="shared" si="1"/>
        <v>3</v>
      </c>
      <c r="S9" s="1" t="s">
        <v>657</v>
      </c>
      <c r="T9" s="1"/>
      <c r="U9" s="1" t="s">
        <v>17</v>
      </c>
    </row>
    <row r="10" spans="2:21" x14ac:dyDescent="0.35">
      <c r="B10" s="226"/>
      <c r="C10" s="22" t="s">
        <v>11</v>
      </c>
      <c r="D10" s="23" t="s">
        <v>21</v>
      </c>
      <c r="E10" s="24" t="s">
        <v>22</v>
      </c>
      <c r="F10" s="25">
        <v>2</v>
      </c>
      <c r="G10" s="26" t="str">
        <f t="shared" si="0"/>
        <v>National - Open - Women's 100m Rescue Medley</v>
      </c>
      <c r="I10" s="27">
        <v>1</v>
      </c>
      <c r="J10" s="23">
        <v>1</v>
      </c>
      <c r="K10" s="28">
        <v>1</v>
      </c>
      <c r="L10" s="25">
        <f t="shared" si="1"/>
        <v>3</v>
      </c>
      <c r="S10" s="1" t="s">
        <v>657</v>
      </c>
      <c r="T10" s="1"/>
      <c r="U10" s="1" t="s">
        <v>14</v>
      </c>
    </row>
    <row r="11" spans="2:21" x14ac:dyDescent="0.35">
      <c r="B11" s="226"/>
      <c r="C11" s="22" t="s">
        <v>15</v>
      </c>
      <c r="D11" s="23" t="s">
        <v>23</v>
      </c>
      <c r="E11" s="24" t="s">
        <v>22</v>
      </c>
      <c r="F11" s="25">
        <v>2</v>
      </c>
      <c r="G11" s="26" t="str">
        <f t="shared" si="0"/>
        <v>National - Open - Men's 100m Rescue Medley</v>
      </c>
      <c r="I11" s="27">
        <v>1</v>
      </c>
      <c r="J11" s="23">
        <v>1</v>
      </c>
      <c r="K11" s="28">
        <v>1</v>
      </c>
      <c r="L11" s="25">
        <f t="shared" si="1"/>
        <v>3</v>
      </c>
      <c r="S11" s="1" t="s">
        <v>657</v>
      </c>
      <c r="T11" s="1"/>
      <c r="U11" s="1" t="s">
        <v>17</v>
      </c>
    </row>
    <row r="12" spans="2:21" x14ac:dyDescent="0.35">
      <c r="B12" s="226"/>
      <c r="C12" s="22" t="s">
        <v>11</v>
      </c>
      <c r="D12" s="23" t="s">
        <v>24</v>
      </c>
      <c r="E12" s="24" t="s">
        <v>25</v>
      </c>
      <c r="F12" s="25">
        <v>2</v>
      </c>
      <c r="G12" s="26" t="str">
        <f t="shared" si="0"/>
        <v>National - Open - Women's 100m Manikin Carry with Fins</v>
      </c>
      <c r="I12" s="27">
        <v>1</v>
      </c>
      <c r="J12" s="23">
        <v>1</v>
      </c>
      <c r="K12" s="28">
        <v>1</v>
      </c>
      <c r="L12" s="25">
        <f t="shared" si="1"/>
        <v>3</v>
      </c>
      <c r="S12" s="1" t="s">
        <v>657</v>
      </c>
      <c r="T12" s="1"/>
      <c r="U12" s="1" t="s">
        <v>14</v>
      </c>
    </row>
    <row r="13" spans="2:21" x14ac:dyDescent="0.35">
      <c r="B13" s="226"/>
      <c r="C13" s="22" t="s">
        <v>15</v>
      </c>
      <c r="D13" s="23" t="s">
        <v>26</v>
      </c>
      <c r="E13" s="24" t="s">
        <v>25</v>
      </c>
      <c r="F13" s="25">
        <v>2</v>
      </c>
      <c r="G13" s="26" t="str">
        <f t="shared" si="0"/>
        <v>National - Open - Men's 100m Manikin Carry with Fins</v>
      </c>
      <c r="I13" s="27">
        <v>1</v>
      </c>
      <c r="J13" s="23">
        <v>1</v>
      </c>
      <c r="K13" s="28">
        <v>1</v>
      </c>
      <c r="L13" s="25">
        <f t="shared" si="1"/>
        <v>3</v>
      </c>
      <c r="S13" s="1" t="s">
        <v>657</v>
      </c>
      <c r="T13" s="1"/>
      <c r="U13" s="1" t="s">
        <v>17</v>
      </c>
    </row>
    <row r="14" spans="2:21" x14ac:dyDescent="0.35">
      <c r="B14" s="226"/>
      <c r="C14" s="22" t="s">
        <v>11</v>
      </c>
      <c r="D14" s="23" t="s">
        <v>27</v>
      </c>
      <c r="E14" s="24" t="s">
        <v>28</v>
      </c>
      <c r="F14" s="25">
        <v>2</v>
      </c>
      <c r="G14" s="26" t="str">
        <f t="shared" si="0"/>
        <v>National - Open - Women's 100m Manikin Tow with Fins</v>
      </c>
      <c r="I14" s="27">
        <v>1</v>
      </c>
      <c r="J14" s="23">
        <v>1</v>
      </c>
      <c r="K14" s="28">
        <v>1</v>
      </c>
      <c r="L14" s="25">
        <f t="shared" si="1"/>
        <v>3</v>
      </c>
      <c r="S14" s="1" t="s">
        <v>657</v>
      </c>
      <c r="T14" s="1"/>
      <c r="U14" s="1" t="s">
        <v>14</v>
      </c>
    </row>
    <row r="15" spans="2:21" x14ac:dyDescent="0.35">
      <c r="B15" s="226"/>
      <c r="C15" s="22" t="s">
        <v>15</v>
      </c>
      <c r="D15" s="23" t="s">
        <v>29</v>
      </c>
      <c r="E15" s="24" t="s">
        <v>28</v>
      </c>
      <c r="F15" s="25">
        <v>2</v>
      </c>
      <c r="G15" s="29" t="str">
        <f t="shared" si="0"/>
        <v>National - Open - Men's 100m Manikin Tow with Fins</v>
      </c>
      <c r="I15" s="27">
        <v>1</v>
      </c>
      <c r="J15" s="23">
        <v>1</v>
      </c>
      <c r="K15" s="28">
        <v>1</v>
      </c>
      <c r="L15" s="25">
        <f t="shared" si="1"/>
        <v>3</v>
      </c>
      <c r="S15" s="1" t="s">
        <v>657</v>
      </c>
      <c r="T15" s="1"/>
      <c r="U15" s="1" t="s">
        <v>17</v>
      </c>
    </row>
    <row r="16" spans="2:21" x14ac:dyDescent="0.35">
      <c r="B16" s="226"/>
      <c r="C16" s="22" t="s">
        <v>11</v>
      </c>
      <c r="D16" s="23" t="s">
        <v>30</v>
      </c>
      <c r="E16" s="24" t="s">
        <v>31</v>
      </c>
      <c r="F16" s="25">
        <v>2</v>
      </c>
      <c r="G16" s="18" t="str">
        <f t="shared" si="0"/>
        <v>National - Open - Women's 200m Super Lifesaver</v>
      </c>
      <c r="I16" s="27">
        <v>1</v>
      </c>
      <c r="J16" s="23">
        <v>1</v>
      </c>
      <c r="K16" s="28">
        <v>1</v>
      </c>
      <c r="L16" s="25">
        <f t="shared" si="1"/>
        <v>3</v>
      </c>
      <c r="S16" s="1" t="s">
        <v>657</v>
      </c>
      <c r="T16" s="1"/>
      <c r="U16" s="1" t="s">
        <v>14</v>
      </c>
    </row>
    <row r="17" spans="2:21" x14ac:dyDescent="0.35">
      <c r="B17" s="226"/>
      <c r="C17" s="22" t="s">
        <v>15</v>
      </c>
      <c r="D17" s="23" t="s">
        <v>32</v>
      </c>
      <c r="E17" s="24" t="s">
        <v>31</v>
      </c>
      <c r="F17" s="25">
        <v>2</v>
      </c>
      <c r="G17" s="26" t="str">
        <f t="shared" si="0"/>
        <v>National - Open - Men's 200m Super Lifesaver</v>
      </c>
      <c r="I17" s="27">
        <v>1</v>
      </c>
      <c r="J17" s="23">
        <v>1</v>
      </c>
      <c r="K17" s="28">
        <v>1</v>
      </c>
      <c r="L17" s="25">
        <f t="shared" si="1"/>
        <v>3</v>
      </c>
      <c r="S17" s="1" t="s">
        <v>657</v>
      </c>
      <c r="T17" s="1"/>
      <c r="U17" s="1" t="s">
        <v>17</v>
      </c>
    </row>
    <row r="18" spans="2:21" x14ac:dyDescent="0.35">
      <c r="B18" s="226"/>
      <c r="C18" s="22" t="s">
        <v>11</v>
      </c>
      <c r="D18" s="23" t="s">
        <v>33</v>
      </c>
      <c r="E18" s="24" t="s">
        <v>34</v>
      </c>
      <c r="F18" s="25" t="s">
        <v>35</v>
      </c>
      <c r="G18" s="26" t="str">
        <f t="shared" si="0"/>
        <v>National - Open - Women's Line Throw</v>
      </c>
      <c r="I18" s="27">
        <v>2</v>
      </c>
      <c r="J18" s="23">
        <v>2</v>
      </c>
      <c r="K18" s="28">
        <v>2</v>
      </c>
      <c r="L18" s="25">
        <f t="shared" si="1"/>
        <v>6</v>
      </c>
      <c r="S18" s="1" t="s">
        <v>657</v>
      </c>
      <c r="T18" s="1"/>
      <c r="U18" s="1" t="s">
        <v>14</v>
      </c>
    </row>
    <row r="19" spans="2:21" x14ac:dyDescent="0.35">
      <c r="B19" s="226"/>
      <c r="C19" s="22" t="s">
        <v>15</v>
      </c>
      <c r="D19" s="23" t="s">
        <v>36</v>
      </c>
      <c r="E19" s="24" t="s">
        <v>34</v>
      </c>
      <c r="F19" s="25" t="s">
        <v>35</v>
      </c>
      <c r="G19" s="26" t="str">
        <f t="shared" si="0"/>
        <v>National - Open - Men's Line Throw</v>
      </c>
      <c r="I19" s="27">
        <v>2</v>
      </c>
      <c r="J19" s="23">
        <v>2</v>
      </c>
      <c r="K19" s="28">
        <v>2</v>
      </c>
      <c r="L19" s="25">
        <f t="shared" si="1"/>
        <v>6</v>
      </c>
      <c r="S19" s="1" t="s">
        <v>657</v>
      </c>
      <c r="T19" s="1"/>
      <c r="U19" s="1" t="s">
        <v>17</v>
      </c>
    </row>
    <row r="20" spans="2:21" x14ac:dyDescent="0.35">
      <c r="B20" s="226"/>
      <c r="C20" s="22" t="s">
        <v>11</v>
      </c>
      <c r="D20" s="23" t="s">
        <v>37</v>
      </c>
      <c r="E20" s="24" t="s">
        <v>38</v>
      </c>
      <c r="F20" s="25" t="s">
        <v>39</v>
      </c>
      <c r="G20" s="26" t="str">
        <f t="shared" si="0"/>
        <v>National - Open - Women's 4x25m Manikin Relay</v>
      </c>
      <c r="I20" s="27">
        <v>4</v>
      </c>
      <c r="J20" s="23">
        <v>4</v>
      </c>
      <c r="K20" s="28">
        <v>4</v>
      </c>
      <c r="L20" s="25">
        <f t="shared" si="1"/>
        <v>12</v>
      </c>
      <c r="S20" s="1" t="s">
        <v>657</v>
      </c>
      <c r="T20" s="1"/>
      <c r="U20" s="1" t="s">
        <v>14</v>
      </c>
    </row>
    <row r="21" spans="2:21" x14ac:dyDescent="0.35">
      <c r="B21" s="226"/>
      <c r="C21" s="22" t="s">
        <v>15</v>
      </c>
      <c r="D21" s="23" t="s">
        <v>40</v>
      </c>
      <c r="E21" s="24" t="s">
        <v>38</v>
      </c>
      <c r="F21" s="25" t="s">
        <v>39</v>
      </c>
      <c r="G21" s="26" t="str">
        <f t="shared" si="0"/>
        <v>National - Open - Men's 4x25m Manikin Relay</v>
      </c>
      <c r="I21" s="27">
        <v>4</v>
      </c>
      <c r="J21" s="23">
        <v>4</v>
      </c>
      <c r="K21" s="28">
        <v>4</v>
      </c>
      <c r="L21" s="25">
        <f t="shared" si="1"/>
        <v>12</v>
      </c>
      <c r="S21" s="1" t="s">
        <v>657</v>
      </c>
      <c r="T21" s="1"/>
      <c r="U21" s="1" t="s">
        <v>17</v>
      </c>
    </row>
    <row r="22" spans="2:21" x14ac:dyDescent="0.35">
      <c r="B22" s="226"/>
      <c r="C22" s="22" t="s">
        <v>11</v>
      </c>
      <c r="D22" s="23" t="s">
        <v>41</v>
      </c>
      <c r="E22" s="24" t="s">
        <v>42</v>
      </c>
      <c r="F22" s="25" t="s">
        <v>39</v>
      </c>
      <c r="G22" s="26" t="str">
        <f t="shared" si="0"/>
        <v>National - Open - Women's 4x50m Obstacle Relay</v>
      </c>
      <c r="I22" s="27">
        <v>4</v>
      </c>
      <c r="J22" s="23">
        <v>4</v>
      </c>
      <c r="K22" s="28">
        <v>4</v>
      </c>
      <c r="L22" s="25">
        <f t="shared" si="1"/>
        <v>12</v>
      </c>
      <c r="S22" s="1" t="s">
        <v>657</v>
      </c>
      <c r="T22" s="1"/>
      <c r="U22" s="1" t="s">
        <v>14</v>
      </c>
    </row>
    <row r="23" spans="2:21" x14ac:dyDescent="0.35">
      <c r="B23" s="226"/>
      <c r="C23" s="22" t="s">
        <v>15</v>
      </c>
      <c r="D23" s="23" t="s">
        <v>43</v>
      </c>
      <c r="E23" s="24" t="s">
        <v>42</v>
      </c>
      <c r="F23" s="25" t="s">
        <v>39</v>
      </c>
      <c r="G23" s="26" t="str">
        <f t="shared" si="0"/>
        <v>National - Open - Men's 4x50m Obstacle Relay</v>
      </c>
      <c r="I23" s="27">
        <v>4</v>
      </c>
      <c r="J23" s="23">
        <v>4</v>
      </c>
      <c r="K23" s="28">
        <v>4</v>
      </c>
      <c r="L23" s="25">
        <f t="shared" si="1"/>
        <v>12</v>
      </c>
      <c r="S23" s="1" t="s">
        <v>657</v>
      </c>
      <c r="T23" s="1"/>
      <c r="U23" s="1" t="s">
        <v>17</v>
      </c>
    </row>
    <row r="24" spans="2:21" x14ac:dyDescent="0.35">
      <c r="B24" s="226"/>
      <c r="C24" s="22" t="s">
        <v>11</v>
      </c>
      <c r="D24" s="23" t="s">
        <v>44</v>
      </c>
      <c r="E24" s="24" t="s">
        <v>45</v>
      </c>
      <c r="F24" s="25" t="s">
        <v>39</v>
      </c>
      <c r="G24" s="26" t="str">
        <f t="shared" si="0"/>
        <v>National - Open - Women's 4x50m Medley Relay</v>
      </c>
      <c r="I24" s="27">
        <v>4</v>
      </c>
      <c r="J24" s="23">
        <v>4</v>
      </c>
      <c r="K24" s="28">
        <v>4</v>
      </c>
      <c r="L24" s="25">
        <f t="shared" si="1"/>
        <v>12</v>
      </c>
      <c r="S24" s="1" t="s">
        <v>657</v>
      </c>
      <c r="T24" s="1"/>
      <c r="U24" s="1" t="s">
        <v>14</v>
      </c>
    </row>
    <row r="25" spans="2:21" ht="10.5" thickBot="1" x14ac:dyDescent="0.4">
      <c r="B25" s="227"/>
      <c r="C25" s="30" t="s">
        <v>15</v>
      </c>
      <c r="D25" s="23" t="s">
        <v>46</v>
      </c>
      <c r="E25" s="31" t="s">
        <v>45</v>
      </c>
      <c r="F25" s="32" t="s">
        <v>39</v>
      </c>
      <c r="G25" s="33" t="str">
        <f t="shared" si="0"/>
        <v>National - Open - Men's 4x50m Medley Relay</v>
      </c>
      <c r="I25" s="34">
        <v>4</v>
      </c>
      <c r="J25" s="35">
        <v>4</v>
      </c>
      <c r="K25" s="36">
        <v>4</v>
      </c>
      <c r="L25" s="32">
        <f t="shared" si="1"/>
        <v>12</v>
      </c>
      <c r="S25" s="1" t="s">
        <v>657</v>
      </c>
      <c r="T25" s="1"/>
      <c r="U25" s="1" t="s">
        <v>17</v>
      </c>
    </row>
    <row r="26" spans="2:21" ht="10.8" thickBot="1" x14ac:dyDescent="0.45">
      <c r="B26" s="37" t="s">
        <v>47</v>
      </c>
      <c r="C26" s="38"/>
      <c r="D26" s="38"/>
      <c r="E26" s="38"/>
      <c r="F26" s="38"/>
      <c r="G26" s="38"/>
      <c r="H26" s="39"/>
      <c r="I26" s="40">
        <f>SUM(I6:I25)</f>
        <v>40</v>
      </c>
      <c r="J26" s="41">
        <f>SUM(J6:J25)</f>
        <v>40</v>
      </c>
      <c r="K26" s="11">
        <f>SUM(K6:K25)</f>
        <v>40</v>
      </c>
      <c r="L26" s="12">
        <f>SUM(L6:L25)</f>
        <v>120</v>
      </c>
      <c r="S26" s="1"/>
      <c r="T26" s="1"/>
    </row>
    <row r="27" spans="2:21" ht="10.5" thickBot="1" x14ac:dyDescent="0.4">
      <c r="S27" s="1"/>
      <c r="T27" s="1"/>
    </row>
    <row r="28" spans="2:21" x14ac:dyDescent="0.35">
      <c r="B28" s="225" t="s">
        <v>48</v>
      </c>
      <c r="C28" s="42" t="s">
        <v>11</v>
      </c>
      <c r="D28" s="43" t="s">
        <v>49</v>
      </c>
      <c r="E28" s="44" t="s">
        <v>50</v>
      </c>
      <c r="F28" s="21">
        <v>2</v>
      </c>
      <c r="G28" s="45" t="str">
        <f t="shared" ref="G28:G47" si="2">CONCATENATE(S28,U28,E28)</f>
        <v>National - Open - Women's Surf Race</v>
      </c>
      <c r="I28" s="42">
        <v>1</v>
      </c>
      <c r="J28" s="43">
        <v>1</v>
      </c>
      <c r="K28" s="46">
        <v>1</v>
      </c>
      <c r="L28" s="21">
        <f>SUM(I28:K28)</f>
        <v>3</v>
      </c>
      <c r="S28" s="1" t="s">
        <v>657</v>
      </c>
      <c r="T28" s="1"/>
      <c r="U28" s="1" t="s">
        <v>14</v>
      </c>
    </row>
    <row r="29" spans="2:21" x14ac:dyDescent="0.35">
      <c r="B29" s="226"/>
      <c r="C29" s="27" t="s">
        <v>15</v>
      </c>
      <c r="D29" s="23" t="s">
        <v>51</v>
      </c>
      <c r="E29" s="24" t="s">
        <v>50</v>
      </c>
      <c r="F29" s="25">
        <v>2</v>
      </c>
      <c r="G29" s="26" t="str">
        <f t="shared" si="2"/>
        <v>National - Open - Men's Surf Race</v>
      </c>
      <c r="I29" s="27">
        <v>1</v>
      </c>
      <c r="J29" s="23">
        <v>1</v>
      </c>
      <c r="K29" s="28">
        <v>1</v>
      </c>
      <c r="L29" s="25">
        <f>SUM(I29:K29)</f>
        <v>3</v>
      </c>
      <c r="S29" s="1" t="s">
        <v>657</v>
      </c>
      <c r="T29" s="1"/>
      <c r="U29" s="1" t="s">
        <v>17</v>
      </c>
    </row>
    <row r="30" spans="2:21" x14ac:dyDescent="0.35">
      <c r="B30" s="226"/>
      <c r="C30" s="27" t="s">
        <v>11</v>
      </c>
      <c r="D30" s="23" t="s">
        <v>52</v>
      </c>
      <c r="E30" s="24" t="s">
        <v>53</v>
      </c>
      <c r="F30" s="25">
        <v>2</v>
      </c>
      <c r="G30" s="26" t="str">
        <f t="shared" si="2"/>
        <v>National - Open - Women's Board Race</v>
      </c>
      <c r="I30" s="27">
        <v>1</v>
      </c>
      <c r="J30" s="23">
        <v>1</v>
      </c>
      <c r="K30" s="28">
        <v>1</v>
      </c>
      <c r="L30" s="25">
        <f t="shared" ref="L30:L47" si="3">SUM(I30:K30)</f>
        <v>3</v>
      </c>
      <c r="S30" s="1" t="s">
        <v>657</v>
      </c>
      <c r="T30" s="1"/>
      <c r="U30" s="1" t="s">
        <v>14</v>
      </c>
    </row>
    <row r="31" spans="2:21" x14ac:dyDescent="0.35">
      <c r="B31" s="226"/>
      <c r="C31" s="27" t="s">
        <v>15</v>
      </c>
      <c r="D31" s="23" t="s">
        <v>54</v>
      </c>
      <c r="E31" s="24" t="s">
        <v>53</v>
      </c>
      <c r="F31" s="25">
        <v>2</v>
      </c>
      <c r="G31" s="26" t="str">
        <f t="shared" si="2"/>
        <v>National - Open - Men's Board Race</v>
      </c>
      <c r="I31" s="27">
        <v>1</v>
      </c>
      <c r="J31" s="23">
        <v>1</v>
      </c>
      <c r="K31" s="28">
        <v>1</v>
      </c>
      <c r="L31" s="25">
        <f t="shared" si="3"/>
        <v>3</v>
      </c>
      <c r="S31" s="1" t="s">
        <v>657</v>
      </c>
      <c r="T31" s="1"/>
      <c r="U31" s="1" t="s">
        <v>17</v>
      </c>
    </row>
    <row r="32" spans="2:21" x14ac:dyDescent="0.35">
      <c r="B32" s="226"/>
      <c r="C32" s="27" t="s">
        <v>11</v>
      </c>
      <c r="D32" s="23" t="s">
        <v>55</v>
      </c>
      <c r="E32" s="24" t="s">
        <v>56</v>
      </c>
      <c r="F32" s="25">
        <v>2</v>
      </c>
      <c r="G32" s="26" t="str">
        <f t="shared" si="2"/>
        <v>National - Open - Women's Surf Ski Race</v>
      </c>
      <c r="I32" s="27">
        <v>1</v>
      </c>
      <c r="J32" s="23">
        <v>1</v>
      </c>
      <c r="K32" s="28">
        <v>1</v>
      </c>
      <c r="L32" s="25">
        <f t="shared" si="3"/>
        <v>3</v>
      </c>
      <c r="S32" s="1" t="s">
        <v>657</v>
      </c>
      <c r="T32" s="1"/>
      <c r="U32" s="1" t="s">
        <v>14</v>
      </c>
    </row>
    <row r="33" spans="2:21" x14ac:dyDescent="0.35">
      <c r="B33" s="226"/>
      <c r="C33" s="27" t="s">
        <v>15</v>
      </c>
      <c r="D33" s="23" t="s">
        <v>57</v>
      </c>
      <c r="E33" s="24" t="s">
        <v>56</v>
      </c>
      <c r="F33" s="25">
        <v>2</v>
      </c>
      <c r="G33" s="26" t="str">
        <f t="shared" si="2"/>
        <v>National - Open - Men's Surf Ski Race</v>
      </c>
      <c r="I33" s="27">
        <v>1</v>
      </c>
      <c r="J33" s="23">
        <v>1</v>
      </c>
      <c r="K33" s="28">
        <v>1</v>
      </c>
      <c r="L33" s="25">
        <f t="shared" si="3"/>
        <v>3</v>
      </c>
      <c r="S33" s="1" t="s">
        <v>657</v>
      </c>
      <c r="T33" s="1"/>
      <c r="U33" s="1" t="s">
        <v>17</v>
      </c>
    </row>
    <row r="34" spans="2:21" x14ac:dyDescent="0.35">
      <c r="B34" s="226"/>
      <c r="C34" s="27" t="s">
        <v>11</v>
      </c>
      <c r="D34" s="23" t="s">
        <v>58</v>
      </c>
      <c r="E34" s="24" t="s">
        <v>59</v>
      </c>
      <c r="F34" s="25">
        <v>2</v>
      </c>
      <c r="G34" s="26" t="str">
        <f t="shared" si="2"/>
        <v>National - Open - Women's Oceanwoman</v>
      </c>
      <c r="I34" s="27">
        <v>1</v>
      </c>
      <c r="J34" s="23">
        <v>1</v>
      </c>
      <c r="K34" s="28">
        <v>1</v>
      </c>
      <c r="L34" s="25">
        <f t="shared" si="3"/>
        <v>3</v>
      </c>
      <c r="S34" s="1" t="s">
        <v>657</v>
      </c>
      <c r="T34" s="1"/>
      <c r="U34" s="1" t="s">
        <v>14</v>
      </c>
    </row>
    <row r="35" spans="2:21" x14ac:dyDescent="0.35">
      <c r="B35" s="226"/>
      <c r="C35" s="27" t="s">
        <v>15</v>
      </c>
      <c r="D35" s="23" t="s">
        <v>60</v>
      </c>
      <c r="E35" s="24" t="s">
        <v>61</v>
      </c>
      <c r="F35" s="25">
        <v>2</v>
      </c>
      <c r="G35" s="26" t="str">
        <f t="shared" si="2"/>
        <v>National - Open - Men's Oceanman</v>
      </c>
      <c r="I35" s="27">
        <v>1</v>
      </c>
      <c r="J35" s="23">
        <v>1</v>
      </c>
      <c r="K35" s="28">
        <v>1</v>
      </c>
      <c r="L35" s="25">
        <f t="shared" si="3"/>
        <v>3</v>
      </c>
      <c r="S35" s="1" t="s">
        <v>657</v>
      </c>
      <c r="T35" s="1"/>
      <c r="U35" s="1" t="s">
        <v>17</v>
      </c>
    </row>
    <row r="36" spans="2:21" x14ac:dyDescent="0.35">
      <c r="B36" s="226"/>
      <c r="C36" s="27" t="s">
        <v>11</v>
      </c>
      <c r="D36" s="23" t="s">
        <v>62</v>
      </c>
      <c r="E36" s="24" t="s">
        <v>63</v>
      </c>
      <c r="F36" s="25">
        <v>2</v>
      </c>
      <c r="G36" s="26" t="str">
        <f t="shared" si="2"/>
        <v>National - Open - Women's Beach Flags</v>
      </c>
      <c r="I36" s="27">
        <v>1</v>
      </c>
      <c r="J36" s="23">
        <v>1</v>
      </c>
      <c r="K36" s="28">
        <v>1</v>
      </c>
      <c r="L36" s="25">
        <f t="shared" si="3"/>
        <v>3</v>
      </c>
      <c r="S36" s="1" t="s">
        <v>657</v>
      </c>
      <c r="T36" s="1"/>
      <c r="U36" s="1" t="s">
        <v>14</v>
      </c>
    </row>
    <row r="37" spans="2:21" x14ac:dyDescent="0.35">
      <c r="B37" s="226"/>
      <c r="C37" s="27" t="s">
        <v>15</v>
      </c>
      <c r="D37" s="23" t="s">
        <v>64</v>
      </c>
      <c r="E37" s="24" t="s">
        <v>63</v>
      </c>
      <c r="F37" s="25">
        <v>2</v>
      </c>
      <c r="G37" s="26" t="str">
        <f t="shared" si="2"/>
        <v>National - Open - Men's Beach Flags</v>
      </c>
      <c r="I37" s="27">
        <v>1</v>
      </c>
      <c r="J37" s="23">
        <v>1</v>
      </c>
      <c r="K37" s="28">
        <v>1</v>
      </c>
      <c r="L37" s="25">
        <f t="shared" si="3"/>
        <v>3</v>
      </c>
      <c r="S37" s="1" t="s">
        <v>657</v>
      </c>
      <c r="T37" s="1"/>
      <c r="U37" s="1" t="s">
        <v>17</v>
      </c>
    </row>
    <row r="38" spans="2:21" x14ac:dyDescent="0.35">
      <c r="B38" s="226"/>
      <c r="C38" s="27" t="s">
        <v>11</v>
      </c>
      <c r="D38" s="23" t="s">
        <v>65</v>
      </c>
      <c r="E38" s="24" t="s">
        <v>66</v>
      </c>
      <c r="F38" s="25">
        <v>2</v>
      </c>
      <c r="G38" s="26" t="str">
        <f t="shared" si="2"/>
        <v>National - Open - Women's Beach Sprint</v>
      </c>
      <c r="I38" s="27">
        <v>1</v>
      </c>
      <c r="J38" s="23">
        <v>1</v>
      </c>
      <c r="K38" s="28">
        <v>1</v>
      </c>
      <c r="L38" s="25">
        <f t="shared" si="3"/>
        <v>3</v>
      </c>
      <c r="S38" s="1" t="s">
        <v>657</v>
      </c>
      <c r="T38" s="1"/>
      <c r="U38" s="1" t="s">
        <v>14</v>
      </c>
    </row>
    <row r="39" spans="2:21" x14ac:dyDescent="0.35">
      <c r="B39" s="226"/>
      <c r="C39" s="27" t="s">
        <v>15</v>
      </c>
      <c r="D39" s="23" t="s">
        <v>67</v>
      </c>
      <c r="E39" s="24" t="s">
        <v>66</v>
      </c>
      <c r="F39" s="25">
        <v>2</v>
      </c>
      <c r="G39" s="26" t="str">
        <f t="shared" si="2"/>
        <v>National - Open - Men's Beach Sprint</v>
      </c>
      <c r="I39" s="27">
        <v>1</v>
      </c>
      <c r="J39" s="23">
        <v>1</v>
      </c>
      <c r="K39" s="28">
        <v>1</v>
      </c>
      <c r="L39" s="25">
        <f t="shared" si="3"/>
        <v>3</v>
      </c>
      <c r="S39" s="1" t="s">
        <v>657</v>
      </c>
      <c r="T39" s="1"/>
      <c r="U39" s="1" t="s">
        <v>17</v>
      </c>
    </row>
    <row r="40" spans="2:21" x14ac:dyDescent="0.35">
      <c r="B40" s="226"/>
      <c r="C40" s="27" t="s">
        <v>11</v>
      </c>
      <c r="D40" s="23" t="s">
        <v>68</v>
      </c>
      <c r="E40" s="24" t="s">
        <v>69</v>
      </c>
      <c r="F40" s="25" t="s">
        <v>35</v>
      </c>
      <c r="G40" s="26" t="str">
        <f t="shared" si="2"/>
        <v>National - Open - Women's Board Rescue</v>
      </c>
      <c r="I40" s="27">
        <v>2</v>
      </c>
      <c r="J40" s="23">
        <v>2</v>
      </c>
      <c r="K40" s="28">
        <v>2</v>
      </c>
      <c r="L40" s="25">
        <f t="shared" si="3"/>
        <v>6</v>
      </c>
      <c r="S40" s="1" t="s">
        <v>657</v>
      </c>
      <c r="T40" s="1"/>
      <c r="U40" s="1" t="s">
        <v>14</v>
      </c>
    </row>
    <row r="41" spans="2:21" x14ac:dyDescent="0.35">
      <c r="B41" s="226"/>
      <c r="C41" s="27" t="s">
        <v>15</v>
      </c>
      <c r="D41" s="23" t="s">
        <v>70</v>
      </c>
      <c r="E41" s="24" t="s">
        <v>69</v>
      </c>
      <c r="F41" s="25" t="s">
        <v>35</v>
      </c>
      <c r="G41" s="26" t="str">
        <f t="shared" si="2"/>
        <v>National - Open - Men's Board Rescue</v>
      </c>
      <c r="I41" s="27">
        <v>2</v>
      </c>
      <c r="J41" s="23">
        <v>2</v>
      </c>
      <c r="K41" s="28">
        <v>2</v>
      </c>
      <c r="L41" s="25">
        <f t="shared" si="3"/>
        <v>6</v>
      </c>
      <c r="S41" s="1" t="s">
        <v>657</v>
      </c>
      <c r="T41" s="1"/>
      <c r="U41" s="1" t="s">
        <v>17</v>
      </c>
    </row>
    <row r="42" spans="2:21" x14ac:dyDescent="0.35">
      <c r="B42" s="226"/>
      <c r="C42" s="27" t="s">
        <v>11</v>
      </c>
      <c r="D42" s="23" t="s">
        <v>71</v>
      </c>
      <c r="E42" s="24" t="s">
        <v>72</v>
      </c>
      <c r="F42" s="25" t="s">
        <v>39</v>
      </c>
      <c r="G42" s="26" t="str">
        <f t="shared" si="2"/>
        <v>National - Open - Women's Rescue Tube Rescue</v>
      </c>
      <c r="I42" s="27">
        <v>4</v>
      </c>
      <c r="J42" s="23">
        <v>4</v>
      </c>
      <c r="K42" s="28">
        <v>4</v>
      </c>
      <c r="L42" s="25">
        <f t="shared" si="3"/>
        <v>12</v>
      </c>
      <c r="S42" s="1" t="s">
        <v>657</v>
      </c>
      <c r="T42" s="1"/>
      <c r="U42" s="1" t="s">
        <v>14</v>
      </c>
    </row>
    <row r="43" spans="2:21" x14ac:dyDescent="0.35">
      <c r="B43" s="226"/>
      <c r="C43" s="27" t="s">
        <v>15</v>
      </c>
      <c r="D43" s="23" t="s">
        <v>73</v>
      </c>
      <c r="E43" s="24" t="s">
        <v>72</v>
      </c>
      <c r="F43" s="25" t="s">
        <v>39</v>
      </c>
      <c r="G43" s="26" t="str">
        <f t="shared" si="2"/>
        <v>National - Open - Men's Rescue Tube Rescue</v>
      </c>
      <c r="I43" s="27">
        <v>4</v>
      </c>
      <c r="J43" s="23">
        <v>4</v>
      </c>
      <c r="K43" s="28">
        <v>4</v>
      </c>
      <c r="L43" s="25">
        <f t="shared" si="3"/>
        <v>12</v>
      </c>
      <c r="S43" s="1" t="s">
        <v>657</v>
      </c>
      <c r="T43" s="1"/>
      <c r="U43" s="1" t="s">
        <v>17</v>
      </c>
    </row>
    <row r="44" spans="2:21" x14ac:dyDescent="0.35">
      <c r="B44" s="226"/>
      <c r="C44" s="27" t="s">
        <v>11</v>
      </c>
      <c r="D44" s="23" t="s">
        <v>74</v>
      </c>
      <c r="E44" s="24" t="s">
        <v>75</v>
      </c>
      <c r="F44" s="25" t="s">
        <v>39</v>
      </c>
      <c r="G44" s="26" t="str">
        <f t="shared" si="2"/>
        <v>National - Open - Women's Beach Relay</v>
      </c>
      <c r="I44" s="27">
        <v>4</v>
      </c>
      <c r="J44" s="23">
        <v>4</v>
      </c>
      <c r="K44" s="28">
        <v>4</v>
      </c>
      <c r="L44" s="25">
        <f t="shared" si="3"/>
        <v>12</v>
      </c>
      <c r="S44" s="1" t="s">
        <v>657</v>
      </c>
      <c r="T44" s="1"/>
      <c r="U44" s="1" t="s">
        <v>14</v>
      </c>
    </row>
    <row r="45" spans="2:21" x14ac:dyDescent="0.35">
      <c r="B45" s="226"/>
      <c r="C45" s="27" t="s">
        <v>15</v>
      </c>
      <c r="D45" s="23" t="s">
        <v>76</v>
      </c>
      <c r="E45" s="24" t="s">
        <v>75</v>
      </c>
      <c r="F45" s="25" t="s">
        <v>39</v>
      </c>
      <c r="G45" s="26" t="str">
        <f t="shared" si="2"/>
        <v>National - Open - Men's Beach Relay</v>
      </c>
      <c r="I45" s="27">
        <v>4</v>
      </c>
      <c r="J45" s="23">
        <v>4</v>
      </c>
      <c r="K45" s="28">
        <v>4</v>
      </c>
      <c r="L45" s="25">
        <f t="shared" si="3"/>
        <v>12</v>
      </c>
      <c r="S45" s="1" t="s">
        <v>657</v>
      </c>
      <c r="T45" s="1"/>
      <c r="U45" s="1" t="s">
        <v>17</v>
      </c>
    </row>
    <row r="46" spans="2:21" x14ac:dyDescent="0.35">
      <c r="B46" s="226"/>
      <c r="C46" s="27" t="s">
        <v>11</v>
      </c>
      <c r="D46" s="23" t="s">
        <v>77</v>
      </c>
      <c r="E46" s="24" t="s">
        <v>78</v>
      </c>
      <c r="F46" s="25" t="s">
        <v>39</v>
      </c>
      <c r="G46" s="26" t="str">
        <f t="shared" si="2"/>
        <v>National - Open - Women's Oceanwoman Relay</v>
      </c>
      <c r="I46" s="27">
        <v>4</v>
      </c>
      <c r="J46" s="23">
        <v>4</v>
      </c>
      <c r="K46" s="28">
        <v>4</v>
      </c>
      <c r="L46" s="25">
        <f t="shared" si="3"/>
        <v>12</v>
      </c>
      <c r="S46" s="1" t="s">
        <v>657</v>
      </c>
      <c r="T46" s="1"/>
      <c r="U46" s="1" t="s">
        <v>14</v>
      </c>
    </row>
    <row r="47" spans="2:21" ht="10.5" thickBot="1" x14ac:dyDescent="0.4">
      <c r="B47" s="227"/>
      <c r="C47" s="34" t="s">
        <v>15</v>
      </c>
      <c r="D47" s="23" t="s">
        <v>79</v>
      </c>
      <c r="E47" s="31" t="s">
        <v>80</v>
      </c>
      <c r="F47" s="32" t="s">
        <v>39</v>
      </c>
      <c r="G47" s="33" t="str">
        <f t="shared" si="2"/>
        <v>National - Open - Men's Oceanman Relay</v>
      </c>
      <c r="I47" s="34">
        <v>4</v>
      </c>
      <c r="J47" s="35">
        <v>4</v>
      </c>
      <c r="K47" s="36">
        <v>4</v>
      </c>
      <c r="L47" s="32">
        <f t="shared" si="3"/>
        <v>12</v>
      </c>
      <c r="S47" s="1" t="s">
        <v>657</v>
      </c>
      <c r="T47" s="1"/>
      <c r="U47" s="1" t="s">
        <v>17</v>
      </c>
    </row>
    <row r="48" spans="2:21" ht="10.8" thickBot="1" x14ac:dyDescent="0.45">
      <c r="B48" s="37" t="s">
        <v>47</v>
      </c>
      <c r="C48" s="38"/>
      <c r="D48" s="38"/>
      <c r="E48" s="38"/>
      <c r="F48" s="38"/>
      <c r="G48" s="38"/>
      <c r="H48" s="39"/>
      <c r="I48" s="40">
        <f>SUM(I28:I47)</f>
        <v>40</v>
      </c>
      <c r="J48" s="41">
        <f>SUM(J28:J47)</f>
        <v>40</v>
      </c>
      <c r="K48" s="11">
        <f>SUM(K28:K47)</f>
        <v>40</v>
      </c>
      <c r="L48" s="12">
        <f>SUM(L28:L47)</f>
        <v>120</v>
      </c>
      <c r="S48" s="1"/>
      <c r="T48" s="1"/>
    </row>
    <row r="49" spans="2:21" ht="10.5" thickBot="1" x14ac:dyDescent="0.4">
      <c r="I49" s="1"/>
      <c r="S49" s="1"/>
      <c r="T49" s="1"/>
    </row>
    <row r="50" spans="2:21" ht="10.5" x14ac:dyDescent="0.4">
      <c r="B50" s="180" t="s">
        <v>81</v>
      </c>
      <c r="C50" s="42" t="s">
        <v>82</v>
      </c>
      <c r="D50" s="43" t="s">
        <v>83</v>
      </c>
      <c r="E50" s="44" t="s">
        <v>84</v>
      </c>
      <c r="F50" s="21" t="s">
        <v>39</v>
      </c>
      <c r="G50" s="45" t="str">
        <f>CONCATENATE(S50,U50,E50)</f>
        <v>National - Open - SERC</v>
      </c>
      <c r="I50" s="42">
        <v>4</v>
      </c>
      <c r="J50" s="43">
        <v>4</v>
      </c>
      <c r="K50" s="46">
        <v>4</v>
      </c>
      <c r="L50" s="21">
        <f>SUM(I50:K50)</f>
        <v>12</v>
      </c>
      <c r="S50" s="1" t="s">
        <v>657</v>
      </c>
      <c r="T50" s="1"/>
    </row>
    <row r="51" spans="2:21" ht="10.5" x14ac:dyDescent="0.4">
      <c r="B51" s="181" t="s">
        <v>81</v>
      </c>
      <c r="C51" s="27" t="s">
        <v>82</v>
      </c>
      <c r="D51" s="23" t="s">
        <v>85</v>
      </c>
      <c r="E51" s="24" t="s">
        <v>86</v>
      </c>
      <c r="F51" s="25" t="s">
        <v>39</v>
      </c>
      <c r="G51" s="26" t="str">
        <f t="shared" ref="G51:G52" si="4">CONCATENATE(S51,U51,E51)</f>
        <v>National - Open - 4x50m Lifesaver Relay</v>
      </c>
      <c r="I51" s="27">
        <v>4</v>
      </c>
      <c r="J51" s="23">
        <v>4</v>
      </c>
      <c r="K51" s="28">
        <v>4</v>
      </c>
      <c r="L51" s="25">
        <f t="shared" ref="L51:L52" si="5">SUM(I51:K51)</f>
        <v>12</v>
      </c>
      <c r="S51" s="1" t="s">
        <v>657</v>
      </c>
      <c r="T51" s="1"/>
    </row>
    <row r="52" spans="2:21" ht="10.8" thickBot="1" x14ac:dyDescent="0.45">
      <c r="B52" s="179" t="s">
        <v>88</v>
      </c>
      <c r="C52" s="34" t="s">
        <v>82</v>
      </c>
      <c r="D52" s="186" t="s">
        <v>89</v>
      </c>
      <c r="E52" s="184" t="s">
        <v>90</v>
      </c>
      <c r="F52" s="185" t="s">
        <v>87</v>
      </c>
      <c r="G52" s="55" t="str">
        <f t="shared" si="4"/>
        <v>National - Open - Ocean Lifesaver Relay</v>
      </c>
      <c r="H52" s="47"/>
      <c r="I52" s="34">
        <v>4</v>
      </c>
      <c r="J52" s="35">
        <v>4</v>
      </c>
      <c r="K52" s="36">
        <v>4</v>
      </c>
      <c r="L52" s="32">
        <f t="shared" si="5"/>
        <v>12</v>
      </c>
      <c r="S52" s="1" t="s">
        <v>657</v>
      </c>
      <c r="T52" s="1"/>
    </row>
    <row r="53" spans="2:21" ht="10.8" thickBot="1" x14ac:dyDescent="0.45">
      <c r="B53" s="37" t="s">
        <v>47</v>
      </c>
      <c r="C53" s="38"/>
      <c r="D53" s="38"/>
      <c r="E53" s="38"/>
      <c r="F53" s="38"/>
      <c r="G53" s="48"/>
      <c r="I53" s="40">
        <f>SUM(I50:I52)</f>
        <v>12</v>
      </c>
      <c r="J53" s="41">
        <f t="shared" ref="J53:L53" si="6">SUM(J50:J52)</f>
        <v>12</v>
      </c>
      <c r="K53" s="11">
        <f t="shared" si="6"/>
        <v>12</v>
      </c>
      <c r="L53" s="12">
        <f t="shared" si="6"/>
        <v>36</v>
      </c>
      <c r="S53" s="1"/>
      <c r="T53" s="1"/>
    </row>
    <row r="54" spans="2:21" x14ac:dyDescent="0.35">
      <c r="I54" s="1"/>
      <c r="S54" s="1"/>
      <c r="T54" s="1"/>
    </row>
    <row r="55" spans="2:21" ht="10.5" thickBot="1" x14ac:dyDescent="0.4">
      <c r="I55" s="1"/>
      <c r="S55" s="1"/>
      <c r="T55" s="1"/>
    </row>
    <row r="56" spans="2:21" ht="10.8" thickBot="1" x14ac:dyDescent="0.45">
      <c r="B56" s="3" t="s">
        <v>661</v>
      </c>
      <c r="C56" s="4"/>
      <c r="D56" s="4"/>
      <c r="E56" s="4"/>
      <c r="F56" s="4"/>
      <c r="G56" s="4"/>
      <c r="I56" s="230" t="s">
        <v>0</v>
      </c>
      <c r="J56" s="231"/>
      <c r="K56" s="231"/>
      <c r="L56" s="232"/>
      <c r="M56" s="1"/>
      <c r="N56" s="1"/>
      <c r="O56" s="1"/>
      <c r="P56" s="1"/>
      <c r="Q56" s="1"/>
      <c r="R56" s="1"/>
      <c r="S56" s="1"/>
      <c r="T56" s="1"/>
    </row>
    <row r="57" spans="2:21" ht="10.5" thickBot="1" x14ac:dyDescent="0.4">
      <c r="I57" s="1"/>
      <c r="S57" s="1"/>
      <c r="T57" s="1"/>
    </row>
    <row r="58" spans="2:21" ht="10.8" thickBot="1" x14ac:dyDescent="0.45">
      <c r="B58" s="5"/>
      <c r="C58" s="6" t="s">
        <v>1</v>
      </c>
      <c r="D58" s="6" t="s">
        <v>2</v>
      </c>
      <c r="E58" s="7" t="s">
        <v>3</v>
      </c>
      <c r="F58" s="8" t="s">
        <v>4</v>
      </c>
      <c r="G58" s="8" t="s">
        <v>5</v>
      </c>
      <c r="I58" s="9" t="s">
        <v>6</v>
      </c>
      <c r="J58" s="10" t="s">
        <v>7</v>
      </c>
      <c r="K58" s="11" t="s">
        <v>8</v>
      </c>
      <c r="L58" s="12" t="s">
        <v>9</v>
      </c>
      <c r="M58" s="13"/>
      <c r="N58" s="13"/>
      <c r="O58" s="13"/>
      <c r="P58" s="13"/>
      <c r="Q58" s="13"/>
      <c r="R58" s="13"/>
      <c r="S58" s="1"/>
      <c r="T58" s="1"/>
    </row>
    <row r="59" spans="2:21" x14ac:dyDescent="0.35">
      <c r="B59" s="225" t="s">
        <v>10</v>
      </c>
      <c r="C59" s="49" t="s">
        <v>11</v>
      </c>
      <c r="D59" s="43" t="s">
        <v>91</v>
      </c>
      <c r="E59" s="44" t="s">
        <v>13</v>
      </c>
      <c r="F59" s="21">
        <v>2</v>
      </c>
      <c r="G59" s="45" t="str">
        <f t="shared" ref="G59:G78" si="7">CONCATENATE(S59,U59,E59)</f>
        <v>National - Youth - Women's 200m Obstacle Swim</v>
      </c>
      <c r="I59" s="19">
        <v>1</v>
      </c>
      <c r="J59" s="15">
        <v>1</v>
      </c>
      <c r="K59" s="20">
        <v>1</v>
      </c>
      <c r="L59" s="21">
        <f>SUM(I59:K59)</f>
        <v>3</v>
      </c>
      <c r="S59" s="1" t="s">
        <v>658</v>
      </c>
      <c r="T59" s="1"/>
      <c r="U59" s="1" t="s">
        <v>14</v>
      </c>
    </row>
    <row r="60" spans="2:21" x14ac:dyDescent="0.35">
      <c r="B60" s="226"/>
      <c r="C60" s="22" t="s">
        <v>15</v>
      </c>
      <c r="D60" s="23" t="s">
        <v>92</v>
      </c>
      <c r="E60" s="24" t="s">
        <v>13</v>
      </c>
      <c r="F60" s="25">
        <v>2</v>
      </c>
      <c r="G60" s="26" t="str">
        <f t="shared" si="7"/>
        <v>National - Youth - Men's 200m Obstacle Swim</v>
      </c>
      <c r="I60" s="27">
        <v>1</v>
      </c>
      <c r="J60" s="23">
        <v>1</v>
      </c>
      <c r="K60" s="28">
        <v>1</v>
      </c>
      <c r="L60" s="25">
        <f>SUM(I60:K60)</f>
        <v>3</v>
      </c>
      <c r="S60" s="1" t="s">
        <v>658</v>
      </c>
      <c r="T60" s="1"/>
      <c r="U60" s="1" t="s">
        <v>17</v>
      </c>
    </row>
    <row r="61" spans="2:21" x14ac:dyDescent="0.35">
      <c r="B61" s="226"/>
      <c r="C61" s="22" t="s">
        <v>11</v>
      </c>
      <c r="D61" s="23" t="s">
        <v>93</v>
      </c>
      <c r="E61" s="24" t="s">
        <v>19</v>
      </c>
      <c r="F61" s="25">
        <v>2</v>
      </c>
      <c r="G61" s="26" t="str">
        <f t="shared" si="7"/>
        <v>National - Youth - Women's 50m Manikin Carry</v>
      </c>
      <c r="I61" s="27">
        <v>1</v>
      </c>
      <c r="J61" s="23">
        <v>1</v>
      </c>
      <c r="K61" s="28">
        <v>1</v>
      </c>
      <c r="L61" s="25">
        <f t="shared" ref="L61:L78" si="8">SUM(I61:K61)</f>
        <v>3</v>
      </c>
      <c r="S61" s="1" t="s">
        <v>658</v>
      </c>
      <c r="T61" s="1"/>
      <c r="U61" s="1" t="s">
        <v>14</v>
      </c>
    </row>
    <row r="62" spans="2:21" x14ac:dyDescent="0.35">
      <c r="B62" s="226"/>
      <c r="C62" s="22" t="s">
        <v>15</v>
      </c>
      <c r="D62" s="23" t="s">
        <v>94</v>
      </c>
      <c r="E62" s="24" t="s">
        <v>19</v>
      </c>
      <c r="F62" s="25">
        <v>2</v>
      </c>
      <c r="G62" s="26" t="str">
        <f t="shared" si="7"/>
        <v>National - Youth - Men's 50m Manikin Carry</v>
      </c>
      <c r="I62" s="27">
        <v>1</v>
      </c>
      <c r="J62" s="23">
        <v>1</v>
      </c>
      <c r="K62" s="28">
        <v>1</v>
      </c>
      <c r="L62" s="25">
        <f t="shared" si="8"/>
        <v>3</v>
      </c>
      <c r="S62" s="1" t="s">
        <v>658</v>
      </c>
      <c r="T62" s="1"/>
      <c r="U62" s="1" t="s">
        <v>17</v>
      </c>
    </row>
    <row r="63" spans="2:21" x14ac:dyDescent="0.35">
      <c r="B63" s="226"/>
      <c r="C63" s="22" t="s">
        <v>11</v>
      </c>
      <c r="D63" s="23" t="s">
        <v>95</v>
      </c>
      <c r="E63" s="24" t="s">
        <v>22</v>
      </c>
      <c r="F63" s="25">
        <v>2</v>
      </c>
      <c r="G63" s="26" t="str">
        <f t="shared" si="7"/>
        <v>National - Youth - Women's 100m Rescue Medley</v>
      </c>
      <c r="I63" s="27">
        <v>1</v>
      </c>
      <c r="J63" s="23">
        <v>1</v>
      </c>
      <c r="K63" s="28">
        <v>1</v>
      </c>
      <c r="L63" s="25">
        <f t="shared" si="8"/>
        <v>3</v>
      </c>
      <c r="S63" s="1" t="s">
        <v>658</v>
      </c>
      <c r="T63" s="1"/>
      <c r="U63" s="1" t="s">
        <v>14</v>
      </c>
    </row>
    <row r="64" spans="2:21" x14ac:dyDescent="0.35">
      <c r="B64" s="226"/>
      <c r="C64" s="22" t="s">
        <v>15</v>
      </c>
      <c r="D64" s="23" t="s">
        <v>96</v>
      </c>
      <c r="E64" s="24" t="s">
        <v>22</v>
      </c>
      <c r="F64" s="25">
        <v>2</v>
      </c>
      <c r="G64" s="26" t="str">
        <f t="shared" si="7"/>
        <v>National - Youth - Men's 100m Rescue Medley</v>
      </c>
      <c r="I64" s="27">
        <v>1</v>
      </c>
      <c r="J64" s="23">
        <v>1</v>
      </c>
      <c r="K64" s="28">
        <v>1</v>
      </c>
      <c r="L64" s="25">
        <f t="shared" si="8"/>
        <v>3</v>
      </c>
      <c r="S64" s="1" t="s">
        <v>658</v>
      </c>
      <c r="T64" s="1"/>
      <c r="U64" s="1" t="s">
        <v>17</v>
      </c>
    </row>
    <row r="65" spans="2:21" x14ac:dyDescent="0.35">
      <c r="B65" s="226"/>
      <c r="C65" s="22" t="s">
        <v>11</v>
      </c>
      <c r="D65" s="23" t="s">
        <v>97</v>
      </c>
      <c r="E65" s="24" t="s">
        <v>25</v>
      </c>
      <c r="F65" s="25">
        <v>2</v>
      </c>
      <c r="G65" s="26" t="str">
        <f t="shared" si="7"/>
        <v>National - Youth - Women's 100m Manikin Carry with Fins</v>
      </c>
      <c r="I65" s="27">
        <v>1</v>
      </c>
      <c r="J65" s="23">
        <v>1</v>
      </c>
      <c r="K65" s="28">
        <v>1</v>
      </c>
      <c r="L65" s="25">
        <f t="shared" si="8"/>
        <v>3</v>
      </c>
      <c r="S65" s="1" t="s">
        <v>658</v>
      </c>
      <c r="T65" s="1"/>
      <c r="U65" s="1" t="s">
        <v>14</v>
      </c>
    </row>
    <row r="66" spans="2:21" x14ac:dyDescent="0.35">
      <c r="B66" s="226"/>
      <c r="C66" s="22" t="s">
        <v>15</v>
      </c>
      <c r="D66" s="23" t="s">
        <v>98</v>
      </c>
      <c r="E66" s="24" t="s">
        <v>25</v>
      </c>
      <c r="F66" s="25">
        <v>2</v>
      </c>
      <c r="G66" s="26" t="str">
        <f t="shared" si="7"/>
        <v>National - Youth - Men's 100m Manikin Carry with Fins</v>
      </c>
      <c r="I66" s="27">
        <v>1</v>
      </c>
      <c r="J66" s="23">
        <v>1</v>
      </c>
      <c r="K66" s="28">
        <v>1</v>
      </c>
      <c r="L66" s="25">
        <f t="shared" si="8"/>
        <v>3</v>
      </c>
      <c r="S66" s="1" t="s">
        <v>658</v>
      </c>
      <c r="T66" s="1"/>
      <c r="U66" s="1" t="s">
        <v>17</v>
      </c>
    </row>
    <row r="67" spans="2:21" x14ac:dyDescent="0.35">
      <c r="B67" s="226"/>
      <c r="C67" s="22" t="s">
        <v>11</v>
      </c>
      <c r="D67" s="23" t="s">
        <v>99</v>
      </c>
      <c r="E67" s="24" t="s">
        <v>28</v>
      </c>
      <c r="F67" s="25">
        <v>2</v>
      </c>
      <c r="G67" s="26" t="str">
        <f t="shared" si="7"/>
        <v>National - Youth - Women's 100m Manikin Tow with Fins</v>
      </c>
      <c r="I67" s="27">
        <v>1</v>
      </c>
      <c r="J67" s="23">
        <v>1</v>
      </c>
      <c r="K67" s="28">
        <v>1</v>
      </c>
      <c r="L67" s="25">
        <f t="shared" si="8"/>
        <v>3</v>
      </c>
      <c r="S67" s="1" t="s">
        <v>658</v>
      </c>
      <c r="T67" s="1"/>
      <c r="U67" s="1" t="s">
        <v>14</v>
      </c>
    </row>
    <row r="68" spans="2:21" x14ac:dyDescent="0.35">
      <c r="B68" s="226"/>
      <c r="C68" s="22" t="s">
        <v>15</v>
      </c>
      <c r="D68" s="23" t="s">
        <v>100</v>
      </c>
      <c r="E68" s="24" t="s">
        <v>28</v>
      </c>
      <c r="F68" s="25">
        <v>2</v>
      </c>
      <c r="G68" s="26" t="str">
        <f t="shared" si="7"/>
        <v>National - Youth - Men's 100m Manikin Tow with Fins</v>
      </c>
      <c r="I68" s="27">
        <v>1</v>
      </c>
      <c r="J68" s="23">
        <v>1</v>
      </c>
      <c r="K68" s="28">
        <v>1</v>
      </c>
      <c r="L68" s="25">
        <f t="shared" si="8"/>
        <v>3</v>
      </c>
      <c r="S68" s="1" t="s">
        <v>658</v>
      </c>
      <c r="T68" s="1"/>
      <c r="U68" s="1" t="s">
        <v>17</v>
      </c>
    </row>
    <row r="69" spans="2:21" x14ac:dyDescent="0.35">
      <c r="B69" s="226"/>
      <c r="C69" s="22" t="s">
        <v>11</v>
      </c>
      <c r="D69" s="23" t="s">
        <v>101</v>
      </c>
      <c r="E69" s="24" t="s">
        <v>31</v>
      </c>
      <c r="F69" s="25">
        <v>2</v>
      </c>
      <c r="G69" s="26" t="str">
        <f t="shared" si="7"/>
        <v>National - Youth - Women's 200m Super Lifesaver</v>
      </c>
      <c r="I69" s="27">
        <v>1</v>
      </c>
      <c r="J69" s="23">
        <v>1</v>
      </c>
      <c r="K69" s="28">
        <v>1</v>
      </c>
      <c r="L69" s="25">
        <f t="shared" si="8"/>
        <v>3</v>
      </c>
      <c r="S69" s="1" t="s">
        <v>658</v>
      </c>
      <c r="T69" s="1"/>
      <c r="U69" s="1" t="s">
        <v>14</v>
      </c>
    </row>
    <row r="70" spans="2:21" x14ac:dyDescent="0.35">
      <c r="B70" s="226"/>
      <c r="C70" s="22" t="s">
        <v>15</v>
      </c>
      <c r="D70" s="23" t="s">
        <v>102</v>
      </c>
      <c r="E70" s="24" t="s">
        <v>31</v>
      </c>
      <c r="F70" s="25">
        <v>2</v>
      </c>
      <c r="G70" s="26" t="str">
        <f t="shared" si="7"/>
        <v>National - Youth - Men's 200m Super Lifesaver</v>
      </c>
      <c r="I70" s="27">
        <v>1</v>
      </c>
      <c r="J70" s="23">
        <v>1</v>
      </c>
      <c r="K70" s="28">
        <v>1</v>
      </c>
      <c r="L70" s="25">
        <f t="shared" si="8"/>
        <v>3</v>
      </c>
      <c r="S70" s="1" t="s">
        <v>658</v>
      </c>
      <c r="T70" s="1"/>
      <c r="U70" s="1" t="s">
        <v>17</v>
      </c>
    </row>
    <row r="71" spans="2:21" x14ac:dyDescent="0.35">
      <c r="B71" s="226"/>
      <c r="C71" s="22" t="s">
        <v>11</v>
      </c>
      <c r="D71" s="23" t="s">
        <v>103</v>
      </c>
      <c r="E71" s="24" t="s">
        <v>34</v>
      </c>
      <c r="F71" s="25" t="s">
        <v>35</v>
      </c>
      <c r="G71" s="26" t="str">
        <f t="shared" si="7"/>
        <v>National - Youth - Women's Line Throw</v>
      </c>
      <c r="I71" s="27">
        <v>2</v>
      </c>
      <c r="J71" s="23">
        <v>2</v>
      </c>
      <c r="K71" s="28">
        <v>2</v>
      </c>
      <c r="L71" s="25">
        <f t="shared" si="8"/>
        <v>6</v>
      </c>
      <c r="S71" s="1" t="s">
        <v>658</v>
      </c>
      <c r="T71" s="1"/>
      <c r="U71" s="1" t="s">
        <v>14</v>
      </c>
    </row>
    <row r="72" spans="2:21" x14ac:dyDescent="0.35">
      <c r="B72" s="226"/>
      <c r="C72" s="22" t="s">
        <v>15</v>
      </c>
      <c r="D72" s="23" t="s">
        <v>104</v>
      </c>
      <c r="E72" s="24" t="s">
        <v>34</v>
      </c>
      <c r="F72" s="25" t="s">
        <v>35</v>
      </c>
      <c r="G72" s="26" t="str">
        <f t="shared" si="7"/>
        <v>National - Youth - Men's Line Throw</v>
      </c>
      <c r="I72" s="27">
        <v>2</v>
      </c>
      <c r="J72" s="23">
        <v>2</v>
      </c>
      <c r="K72" s="28">
        <v>2</v>
      </c>
      <c r="L72" s="25">
        <f t="shared" si="8"/>
        <v>6</v>
      </c>
      <c r="S72" s="1" t="s">
        <v>658</v>
      </c>
      <c r="T72" s="1"/>
      <c r="U72" s="1" t="s">
        <v>17</v>
      </c>
    </row>
    <row r="73" spans="2:21" x14ac:dyDescent="0.35">
      <c r="B73" s="226"/>
      <c r="C73" s="22" t="s">
        <v>11</v>
      </c>
      <c r="D73" s="23" t="s">
        <v>105</v>
      </c>
      <c r="E73" s="24" t="s">
        <v>38</v>
      </c>
      <c r="F73" s="25" t="s">
        <v>39</v>
      </c>
      <c r="G73" s="26" t="str">
        <f t="shared" si="7"/>
        <v>National - Youth - Women's 4x25m Manikin Relay</v>
      </c>
      <c r="I73" s="27">
        <v>4</v>
      </c>
      <c r="J73" s="23">
        <v>4</v>
      </c>
      <c r="K73" s="28">
        <v>4</v>
      </c>
      <c r="L73" s="25">
        <f t="shared" si="8"/>
        <v>12</v>
      </c>
      <c r="S73" s="1" t="s">
        <v>658</v>
      </c>
      <c r="T73" s="1"/>
      <c r="U73" s="1" t="s">
        <v>14</v>
      </c>
    </row>
    <row r="74" spans="2:21" x14ac:dyDescent="0.35">
      <c r="B74" s="226"/>
      <c r="C74" s="22" t="s">
        <v>15</v>
      </c>
      <c r="D74" s="23" t="s">
        <v>106</v>
      </c>
      <c r="E74" s="24" t="s">
        <v>38</v>
      </c>
      <c r="F74" s="25" t="s">
        <v>39</v>
      </c>
      <c r="G74" s="26" t="str">
        <f t="shared" si="7"/>
        <v>National - Youth - Men's 4x25m Manikin Relay</v>
      </c>
      <c r="I74" s="27">
        <v>4</v>
      </c>
      <c r="J74" s="23">
        <v>4</v>
      </c>
      <c r="K74" s="28">
        <v>4</v>
      </c>
      <c r="L74" s="25">
        <f t="shared" si="8"/>
        <v>12</v>
      </c>
      <c r="S74" s="1" t="s">
        <v>658</v>
      </c>
      <c r="T74" s="1"/>
      <c r="U74" s="1" t="s">
        <v>17</v>
      </c>
    </row>
    <row r="75" spans="2:21" x14ac:dyDescent="0.35">
      <c r="B75" s="226"/>
      <c r="C75" s="22" t="s">
        <v>11</v>
      </c>
      <c r="D75" s="23" t="s">
        <v>107</v>
      </c>
      <c r="E75" s="24" t="s">
        <v>42</v>
      </c>
      <c r="F75" s="25" t="s">
        <v>39</v>
      </c>
      <c r="G75" s="26" t="str">
        <f t="shared" si="7"/>
        <v>National - Youth - Women's 4x50m Obstacle Relay</v>
      </c>
      <c r="I75" s="27">
        <v>4</v>
      </c>
      <c r="J75" s="23">
        <v>4</v>
      </c>
      <c r="K75" s="28">
        <v>4</v>
      </c>
      <c r="L75" s="25">
        <f t="shared" si="8"/>
        <v>12</v>
      </c>
      <c r="S75" s="1" t="s">
        <v>658</v>
      </c>
      <c r="T75" s="1"/>
      <c r="U75" s="1" t="s">
        <v>14</v>
      </c>
    </row>
    <row r="76" spans="2:21" x14ac:dyDescent="0.35">
      <c r="B76" s="226"/>
      <c r="C76" s="22" t="s">
        <v>15</v>
      </c>
      <c r="D76" s="23" t="s">
        <v>108</v>
      </c>
      <c r="E76" s="24" t="s">
        <v>42</v>
      </c>
      <c r="F76" s="25" t="s">
        <v>39</v>
      </c>
      <c r="G76" s="26" t="str">
        <f t="shared" si="7"/>
        <v>National - Youth - Men's 4x50m Obstacle Relay</v>
      </c>
      <c r="I76" s="27">
        <v>4</v>
      </c>
      <c r="J76" s="23">
        <v>4</v>
      </c>
      <c r="K76" s="28">
        <v>4</v>
      </c>
      <c r="L76" s="25">
        <f t="shared" si="8"/>
        <v>12</v>
      </c>
      <c r="S76" s="1" t="s">
        <v>658</v>
      </c>
      <c r="T76" s="1"/>
      <c r="U76" s="1" t="s">
        <v>17</v>
      </c>
    </row>
    <row r="77" spans="2:21" x14ac:dyDescent="0.35">
      <c r="B77" s="226"/>
      <c r="C77" s="22" t="s">
        <v>11</v>
      </c>
      <c r="D77" s="23" t="s">
        <v>109</v>
      </c>
      <c r="E77" s="24" t="s">
        <v>45</v>
      </c>
      <c r="F77" s="25" t="s">
        <v>39</v>
      </c>
      <c r="G77" s="26" t="str">
        <f t="shared" si="7"/>
        <v>National - Youth - Women's 4x50m Medley Relay</v>
      </c>
      <c r="I77" s="27">
        <v>4</v>
      </c>
      <c r="J77" s="23">
        <v>4</v>
      </c>
      <c r="K77" s="28">
        <v>4</v>
      </c>
      <c r="L77" s="25">
        <f t="shared" si="8"/>
        <v>12</v>
      </c>
      <c r="S77" s="1" t="s">
        <v>658</v>
      </c>
      <c r="T77" s="1"/>
      <c r="U77" s="1" t="s">
        <v>14</v>
      </c>
    </row>
    <row r="78" spans="2:21" ht="10.5" thickBot="1" x14ac:dyDescent="0.4">
      <c r="B78" s="227"/>
      <c r="C78" s="30" t="s">
        <v>15</v>
      </c>
      <c r="D78" s="23" t="s">
        <v>110</v>
      </c>
      <c r="E78" s="31" t="s">
        <v>45</v>
      </c>
      <c r="F78" s="32" t="s">
        <v>39</v>
      </c>
      <c r="G78" s="33" t="str">
        <f t="shared" si="7"/>
        <v>National - Youth - Men's 4x50m Medley Relay</v>
      </c>
      <c r="I78" s="34">
        <v>4</v>
      </c>
      <c r="J78" s="35">
        <v>4</v>
      </c>
      <c r="K78" s="36">
        <v>4</v>
      </c>
      <c r="L78" s="32">
        <f t="shared" si="8"/>
        <v>12</v>
      </c>
      <c r="S78" s="1" t="s">
        <v>658</v>
      </c>
      <c r="T78" s="1"/>
      <c r="U78" s="1" t="s">
        <v>17</v>
      </c>
    </row>
    <row r="79" spans="2:21" ht="10.8" thickBot="1" x14ac:dyDescent="0.45">
      <c r="B79" s="37" t="s">
        <v>47</v>
      </c>
      <c r="C79" s="38"/>
      <c r="D79" s="38"/>
      <c r="E79" s="38"/>
      <c r="F79" s="38"/>
      <c r="G79" s="38"/>
      <c r="H79" s="39"/>
      <c r="I79" s="40">
        <f>SUM(I59:I78)</f>
        <v>40</v>
      </c>
      <c r="J79" s="41">
        <f>SUM(J59:J78)</f>
        <v>40</v>
      </c>
      <c r="K79" s="11">
        <f>SUM(K59:K78)</f>
        <v>40</v>
      </c>
      <c r="L79" s="12">
        <f>SUM(L59:L78)</f>
        <v>120</v>
      </c>
    </row>
    <row r="80" spans="2:21" ht="10.5" thickBot="1" x14ac:dyDescent="0.4">
      <c r="S80" s="1"/>
      <c r="T80" s="1"/>
    </row>
    <row r="81" spans="2:21" x14ac:dyDescent="0.35">
      <c r="B81" s="225" t="s">
        <v>48</v>
      </c>
      <c r="C81" s="42" t="s">
        <v>11</v>
      </c>
      <c r="D81" s="43" t="s">
        <v>111</v>
      </c>
      <c r="E81" s="44" t="s">
        <v>50</v>
      </c>
      <c r="F81" s="21">
        <v>2</v>
      </c>
      <c r="G81" s="45" t="str">
        <f t="shared" ref="G81:G100" si="9">CONCATENATE(S81,U81,E81)</f>
        <v>National - Youth - Women's Surf Race</v>
      </c>
      <c r="I81" s="42">
        <v>1</v>
      </c>
      <c r="J81" s="43">
        <v>1</v>
      </c>
      <c r="K81" s="46">
        <v>1</v>
      </c>
      <c r="L81" s="21">
        <f>SUM(I81:K81)</f>
        <v>3</v>
      </c>
      <c r="S81" s="1" t="s">
        <v>658</v>
      </c>
      <c r="T81" s="1"/>
      <c r="U81" s="1" t="s">
        <v>14</v>
      </c>
    </row>
    <row r="82" spans="2:21" x14ac:dyDescent="0.35">
      <c r="B82" s="226"/>
      <c r="C82" s="27" t="s">
        <v>15</v>
      </c>
      <c r="D82" s="23" t="s">
        <v>112</v>
      </c>
      <c r="E82" s="24" t="s">
        <v>50</v>
      </c>
      <c r="F82" s="25">
        <v>2</v>
      </c>
      <c r="G82" s="26" t="str">
        <f t="shared" si="9"/>
        <v>National - Youth - Men's Surf Race</v>
      </c>
      <c r="I82" s="27">
        <v>1</v>
      </c>
      <c r="J82" s="23">
        <v>1</v>
      </c>
      <c r="K82" s="28">
        <v>1</v>
      </c>
      <c r="L82" s="25">
        <f>SUM(I82:K82)</f>
        <v>3</v>
      </c>
      <c r="S82" s="1" t="s">
        <v>658</v>
      </c>
      <c r="T82" s="1"/>
      <c r="U82" s="1" t="s">
        <v>17</v>
      </c>
    </row>
    <row r="83" spans="2:21" x14ac:dyDescent="0.35">
      <c r="B83" s="226"/>
      <c r="C83" s="27" t="s">
        <v>11</v>
      </c>
      <c r="D83" s="23" t="s">
        <v>113</v>
      </c>
      <c r="E83" s="24" t="s">
        <v>53</v>
      </c>
      <c r="F83" s="25">
        <v>2</v>
      </c>
      <c r="G83" s="26" t="str">
        <f t="shared" si="9"/>
        <v>National - Youth - Women's Board Race</v>
      </c>
      <c r="I83" s="27">
        <v>1</v>
      </c>
      <c r="J83" s="23">
        <v>1</v>
      </c>
      <c r="K83" s="28">
        <v>1</v>
      </c>
      <c r="L83" s="25">
        <f t="shared" ref="L83:L100" si="10">SUM(I83:K83)</f>
        <v>3</v>
      </c>
      <c r="S83" s="1" t="s">
        <v>658</v>
      </c>
      <c r="T83" s="1"/>
      <c r="U83" s="1" t="s">
        <v>14</v>
      </c>
    </row>
    <row r="84" spans="2:21" x14ac:dyDescent="0.35">
      <c r="B84" s="226"/>
      <c r="C84" s="27" t="s">
        <v>15</v>
      </c>
      <c r="D84" s="23" t="s">
        <v>114</v>
      </c>
      <c r="E84" s="24" t="s">
        <v>53</v>
      </c>
      <c r="F84" s="25">
        <v>2</v>
      </c>
      <c r="G84" s="26" t="str">
        <f t="shared" si="9"/>
        <v>National - Youth - Men's Board Race</v>
      </c>
      <c r="I84" s="27">
        <v>1</v>
      </c>
      <c r="J84" s="23">
        <v>1</v>
      </c>
      <c r="K84" s="28">
        <v>1</v>
      </c>
      <c r="L84" s="25">
        <f t="shared" si="10"/>
        <v>3</v>
      </c>
      <c r="S84" s="1" t="s">
        <v>658</v>
      </c>
      <c r="T84" s="1"/>
      <c r="U84" s="1" t="s">
        <v>17</v>
      </c>
    </row>
    <row r="85" spans="2:21" x14ac:dyDescent="0.35">
      <c r="B85" s="226"/>
      <c r="C85" s="27" t="s">
        <v>11</v>
      </c>
      <c r="D85" s="23" t="s">
        <v>115</v>
      </c>
      <c r="E85" s="24" t="s">
        <v>56</v>
      </c>
      <c r="F85" s="25">
        <v>2</v>
      </c>
      <c r="G85" s="26" t="str">
        <f t="shared" si="9"/>
        <v>National - Youth - Women's Surf Ski Race</v>
      </c>
      <c r="I85" s="27">
        <v>1</v>
      </c>
      <c r="J85" s="23">
        <v>1</v>
      </c>
      <c r="K85" s="28">
        <v>1</v>
      </c>
      <c r="L85" s="25">
        <f t="shared" si="10"/>
        <v>3</v>
      </c>
      <c r="S85" s="1" t="s">
        <v>658</v>
      </c>
      <c r="T85" s="1"/>
      <c r="U85" s="1" t="s">
        <v>14</v>
      </c>
    </row>
    <row r="86" spans="2:21" x14ac:dyDescent="0.35">
      <c r="B86" s="226"/>
      <c r="C86" s="27" t="s">
        <v>15</v>
      </c>
      <c r="D86" s="23" t="s">
        <v>116</v>
      </c>
      <c r="E86" s="24" t="s">
        <v>56</v>
      </c>
      <c r="F86" s="25">
        <v>2</v>
      </c>
      <c r="G86" s="26" t="str">
        <f t="shared" si="9"/>
        <v>National - Youth - Men's Surf Ski Race</v>
      </c>
      <c r="I86" s="27">
        <v>1</v>
      </c>
      <c r="J86" s="23">
        <v>1</v>
      </c>
      <c r="K86" s="28">
        <v>1</v>
      </c>
      <c r="L86" s="25">
        <f t="shared" si="10"/>
        <v>3</v>
      </c>
      <c r="S86" s="1" t="s">
        <v>658</v>
      </c>
      <c r="T86" s="1"/>
      <c r="U86" s="1" t="s">
        <v>17</v>
      </c>
    </row>
    <row r="87" spans="2:21" x14ac:dyDescent="0.35">
      <c r="B87" s="226"/>
      <c r="C87" s="27" t="s">
        <v>11</v>
      </c>
      <c r="D87" s="23" t="s">
        <v>117</v>
      </c>
      <c r="E87" s="24" t="s">
        <v>59</v>
      </c>
      <c r="F87" s="25">
        <v>2</v>
      </c>
      <c r="G87" s="26" t="str">
        <f t="shared" si="9"/>
        <v>National - Youth - Women's Oceanwoman</v>
      </c>
      <c r="I87" s="27">
        <v>1</v>
      </c>
      <c r="J87" s="23">
        <v>1</v>
      </c>
      <c r="K87" s="28">
        <v>1</v>
      </c>
      <c r="L87" s="25">
        <f t="shared" si="10"/>
        <v>3</v>
      </c>
      <c r="S87" s="1" t="s">
        <v>658</v>
      </c>
      <c r="T87" s="1"/>
      <c r="U87" s="1" t="s">
        <v>14</v>
      </c>
    </row>
    <row r="88" spans="2:21" x14ac:dyDescent="0.35">
      <c r="B88" s="226"/>
      <c r="C88" s="27" t="s">
        <v>15</v>
      </c>
      <c r="D88" s="23" t="s">
        <v>118</v>
      </c>
      <c r="E88" s="24" t="s">
        <v>61</v>
      </c>
      <c r="F88" s="25">
        <v>2</v>
      </c>
      <c r="G88" s="26" t="str">
        <f t="shared" si="9"/>
        <v>National - Youth - Men's Oceanman</v>
      </c>
      <c r="I88" s="27">
        <v>1</v>
      </c>
      <c r="J88" s="23">
        <v>1</v>
      </c>
      <c r="K88" s="28">
        <v>1</v>
      </c>
      <c r="L88" s="25">
        <f t="shared" si="10"/>
        <v>3</v>
      </c>
      <c r="S88" s="1" t="s">
        <v>658</v>
      </c>
      <c r="T88" s="1"/>
      <c r="U88" s="1" t="s">
        <v>17</v>
      </c>
    </row>
    <row r="89" spans="2:21" x14ac:dyDescent="0.35">
      <c r="B89" s="226"/>
      <c r="C89" s="27" t="s">
        <v>11</v>
      </c>
      <c r="D89" s="23" t="s">
        <v>119</v>
      </c>
      <c r="E89" s="24" t="s">
        <v>63</v>
      </c>
      <c r="F89" s="25">
        <v>2</v>
      </c>
      <c r="G89" s="26" t="str">
        <f t="shared" si="9"/>
        <v>National - Youth - Women's Beach Flags</v>
      </c>
      <c r="I89" s="27">
        <v>1</v>
      </c>
      <c r="J89" s="23">
        <v>1</v>
      </c>
      <c r="K89" s="28">
        <v>1</v>
      </c>
      <c r="L89" s="25">
        <f t="shared" si="10"/>
        <v>3</v>
      </c>
      <c r="S89" s="1" t="s">
        <v>658</v>
      </c>
      <c r="T89" s="1"/>
      <c r="U89" s="1" t="s">
        <v>14</v>
      </c>
    </row>
    <row r="90" spans="2:21" x14ac:dyDescent="0.35">
      <c r="B90" s="226"/>
      <c r="C90" s="27" t="s">
        <v>15</v>
      </c>
      <c r="D90" s="23" t="s">
        <v>120</v>
      </c>
      <c r="E90" s="24" t="s">
        <v>63</v>
      </c>
      <c r="F90" s="25">
        <v>2</v>
      </c>
      <c r="G90" s="26" t="str">
        <f t="shared" si="9"/>
        <v>National - Youth - Men's Beach Flags</v>
      </c>
      <c r="I90" s="27">
        <v>1</v>
      </c>
      <c r="J90" s="23">
        <v>1</v>
      </c>
      <c r="K90" s="28">
        <v>1</v>
      </c>
      <c r="L90" s="25">
        <f t="shared" si="10"/>
        <v>3</v>
      </c>
      <c r="S90" s="1" t="s">
        <v>658</v>
      </c>
      <c r="T90" s="1"/>
      <c r="U90" s="1" t="s">
        <v>17</v>
      </c>
    </row>
    <row r="91" spans="2:21" x14ac:dyDescent="0.35">
      <c r="B91" s="226"/>
      <c r="C91" s="27" t="s">
        <v>11</v>
      </c>
      <c r="D91" s="23" t="s">
        <v>121</v>
      </c>
      <c r="E91" s="24" t="s">
        <v>66</v>
      </c>
      <c r="F91" s="25">
        <v>2</v>
      </c>
      <c r="G91" s="26" t="str">
        <f t="shared" si="9"/>
        <v>National - Youth - Women's Beach Sprint</v>
      </c>
      <c r="I91" s="27">
        <v>1</v>
      </c>
      <c r="J91" s="23">
        <v>1</v>
      </c>
      <c r="K91" s="28">
        <v>1</v>
      </c>
      <c r="L91" s="25">
        <f t="shared" si="10"/>
        <v>3</v>
      </c>
      <c r="S91" s="1" t="s">
        <v>658</v>
      </c>
      <c r="T91" s="1"/>
      <c r="U91" s="1" t="s">
        <v>14</v>
      </c>
    </row>
    <row r="92" spans="2:21" x14ac:dyDescent="0.35">
      <c r="B92" s="226"/>
      <c r="C92" s="27" t="s">
        <v>15</v>
      </c>
      <c r="D92" s="23" t="s">
        <v>122</v>
      </c>
      <c r="E92" s="24" t="s">
        <v>66</v>
      </c>
      <c r="F92" s="25">
        <v>2</v>
      </c>
      <c r="G92" s="26" t="str">
        <f t="shared" si="9"/>
        <v>National - Youth - Men's Beach Sprint</v>
      </c>
      <c r="I92" s="27">
        <v>1</v>
      </c>
      <c r="J92" s="23">
        <v>1</v>
      </c>
      <c r="K92" s="28">
        <v>1</v>
      </c>
      <c r="L92" s="25">
        <f t="shared" si="10"/>
        <v>3</v>
      </c>
      <c r="S92" s="1" t="s">
        <v>658</v>
      </c>
      <c r="T92" s="1"/>
      <c r="U92" s="1" t="s">
        <v>17</v>
      </c>
    </row>
    <row r="93" spans="2:21" x14ac:dyDescent="0.35">
      <c r="B93" s="226"/>
      <c r="C93" s="27" t="s">
        <v>11</v>
      </c>
      <c r="D93" s="23" t="s">
        <v>123</v>
      </c>
      <c r="E93" s="24" t="s">
        <v>69</v>
      </c>
      <c r="F93" s="25" t="s">
        <v>35</v>
      </c>
      <c r="G93" s="26" t="str">
        <f t="shared" si="9"/>
        <v>National - Youth - Women's Board Rescue</v>
      </c>
      <c r="I93" s="27">
        <v>2</v>
      </c>
      <c r="J93" s="23">
        <v>2</v>
      </c>
      <c r="K93" s="28">
        <v>2</v>
      </c>
      <c r="L93" s="25">
        <f t="shared" si="10"/>
        <v>6</v>
      </c>
      <c r="S93" s="1" t="s">
        <v>658</v>
      </c>
      <c r="T93" s="1"/>
      <c r="U93" s="1" t="s">
        <v>14</v>
      </c>
    </row>
    <row r="94" spans="2:21" x14ac:dyDescent="0.35">
      <c r="B94" s="226"/>
      <c r="C94" s="27" t="s">
        <v>15</v>
      </c>
      <c r="D94" s="23" t="s">
        <v>124</v>
      </c>
      <c r="E94" s="24" t="s">
        <v>69</v>
      </c>
      <c r="F94" s="25" t="s">
        <v>35</v>
      </c>
      <c r="G94" s="26" t="str">
        <f t="shared" si="9"/>
        <v>National - Youth - Men's Board Rescue</v>
      </c>
      <c r="I94" s="27">
        <v>2</v>
      </c>
      <c r="J94" s="23">
        <v>2</v>
      </c>
      <c r="K94" s="28">
        <v>2</v>
      </c>
      <c r="L94" s="25">
        <f t="shared" si="10"/>
        <v>6</v>
      </c>
      <c r="S94" s="1" t="s">
        <v>658</v>
      </c>
      <c r="T94" s="1"/>
      <c r="U94" s="1" t="s">
        <v>17</v>
      </c>
    </row>
    <row r="95" spans="2:21" x14ac:dyDescent="0.35">
      <c r="B95" s="226"/>
      <c r="C95" s="27" t="s">
        <v>11</v>
      </c>
      <c r="D95" s="23" t="s">
        <v>125</v>
      </c>
      <c r="E95" s="24" t="s">
        <v>72</v>
      </c>
      <c r="F95" s="25" t="s">
        <v>39</v>
      </c>
      <c r="G95" s="26" t="str">
        <f t="shared" si="9"/>
        <v>National - Youth - Women's Rescue Tube Rescue</v>
      </c>
      <c r="I95" s="27">
        <v>4</v>
      </c>
      <c r="J95" s="23">
        <v>4</v>
      </c>
      <c r="K95" s="28">
        <v>4</v>
      </c>
      <c r="L95" s="25">
        <f t="shared" si="10"/>
        <v>12</v>
      </c>
      <c r="S95" s="1" t="s">
        <v>658</v>
      </c>
      <c r="T95" s="1"/>
      <c r="U95" s="1" t="s">
        <v>14</v>
      </c>
    </row>
    <row r="96" spans="2:21" x14ac:dyDescent="0.35">
      <c r="B96" s="226"/>
      <c r="C96" s="27" t="s">
        <v>15</v>
      </c>
      <c r="D96" s="23" t="s">
        <v>126</v>
      </c>
      <c r="E96" s="24" t="s">
        <v>72</v>
      </c>
      <c r="F96" s="25" t="s">
        <v>39</v>
      </c>
      <c r="G96" s="26" t="str">
        <f t="shared" si="9"/>
        <v>National - Youth - Men's Rescue Tube Rescue</v>
      </c>
      <c r="I96" s="27">
        <v>4</v>
      </c>
      <c r="J96" s="23">
        <v>4</v>
      </c>
      <c r="K96" s="28">
        <v>4</v>
      </c>
      <c r="L96" s="25">
        <f t="shared" si="10"/>
        <v>12</v>
      </c>
      <c r="S96" s="1" t="s">
        <v>658</v>
      </c>
      <c r="T96" s="1"/>
      <c r="U96" s="1" t="s">
        <v>17</v>
      </c>
    </row>
    <row r="97" spans="2:21" x14ac:dyDescent="0.35">
      <c r="B97" s="226"/>
      <c r="C97" s="27" t="s">
        <v>11</v>
      </c>
      <c r="D97" s="23" t="s">
        <v>127</v>
      </c>
      <c r="E97" s="24" t="s">
        <v>75</v>
      </c>
      <c r="F97" s="25" t="s">
        <v>39</v>
      </c>
      <c r="G97" s="26" t="str">
        <f t="shared" si="9"/>
        <v>National - Youth - Women's Beach Relay</v>
      </c>
      <c r="I97" s="27">
        <v>4</v>
      </c>
      <c r="J97" s="23">
        <v>4</v>
      </c>
      <c r="K97" s="28">
        <v>4</v>
      </c>
      <c r="L97" s="25">
        <f t="shared" si="10"/>
        <v>12</v>
      </c>
      <c r="S97" s="1" t="s">
        <v>658</v>
      </c>
      <c r="T97" s="1"/>
      <c r="U97" s="1" t="s">
        <v>14</v>
      </c>
    </row>
    <row r="98" spans="2:21" x14ac:dyDescent="0.35">
      <c r="B98" s="226"/>
      <c r="C98" s="27" t="s">
        <v>15</v>
      </c>
      <c r="D98" s="23" t="s">
        <v>128</v>
      </c>
      <c r="E98" s="24" t="s">
        <v>75</v>
      </c>
      <c r="F98" s="25" t="s">
        <v>39</v>
      </c>
      <c r="G98" s="26" t="str">
        <f t="shared" si="9"/>
        <v>National - Youth - Men's Beach Relay</v>
      </c>
      <c r="I98" s="27">
        <v>4</v>
      </c>
      <c r="J98" s="23">
        <v>4</v>
      </c>
      <c r="K98" s="28">
        <v>4</v>
      </c>
      <c r="L98" s="25">
        <f t="shared" si="10"/>
        <v>12</v>
      </c>
      <c r="S98" s="1" t="s">
        <v>658</v>
      </c>
      <c r="T98" s="1"/>
      <c r="U98" s="1" t="s">
        <v>17</v>
      </c>
    </row>
    <row r="99" spans="2:21" x14ac:dyDescent="0.35">
      <c r="B99" s="226"/>
      <c r="C99" s="27" t="s">
        <v>11</v>
      </c>
      <c r="D99" s="23" t="s">
        <v>129</v>
      </c>
      <c r="E99" s="24" t="s">
        <v>78</v>
      </c>
      <c r="F99" s="25" t="s">
        <v>39</v>
      </c>
      <c r="G99" s="26" t="str">
        <f t="shared" si="9"/>
        <v>National - Youth - Women's Oceanwoman Relay</v>
      </c>
      <c r="I99" s="27">
        <v>4</v>
      </c>
      <c r="J99" s="23">
        <v>4</v>
      </c>
      <c r="K99" s="28">
        <v>4</v>
      </c>
      <c r="L99" s="25">
        <f t="shared" si="10"/>
        <v>12</v>
      </c>
      <c r="S99" s="1" t="s">
        <v>658</v>
      </c>
      <c r="T99" s="1"/>
      <c r="U99" s="1" t="s">
        <v>14</v>
      </c>
    </row>
    <row r="100" spans="2:21" ht="10.5" thickBot="1" x14ac:dyDescent="0.4">
      <c r="B100" s="227"/>
      <c r="C100" s="34" t="s">
        <v>15</v>
      </c>
      <c r="D100" s="23" t="s">
        <v>130</v>
      </c>
      <c r="E100" s="31" t="s">
        <v>80</v>
      </c>
      <c r="F100" s="32" t="s">
        <v>39</v>
      </c>
      <c r="G100" s="33" t="str">
        <f t="shared" si="9"/>
        <v>National - Youth - Men's Oceanman Relay</v>
      </c>
      <c r="I100" s="34">
        <v>4</v>
      </c>
      <c r="J100" s="35">
        <v>4</v>
      </c>
      <c r="K100" s="36">
        <v>4</v>
      </c>
      <c r="L100" s="32">
        <f t="shared" si="10"/>
        <v>12</v>
      </c>
      <c r="S100" s="1" t="s">
        <v>658</v>
      </c>
      <c r="T100" s="1"/>
      <c r="U100" s="1" t="s">
        <v>17</v>
      </c>
    </row>
    <row r="101" spans="2:21" ht="10.8" thickBot="1" x14ac:dyDescent="0.45">
      <c r="B101" s="37" t="s">
        <v>47</v>
      </c>
      <c r="C101" s="38"/>
      <c r="D101" s="38"/>
      <c r="E101" s="38"/>
      <c r="F101" s="38"/>
      <c r="G101" s="38"/>
      <c r="H101" s="39"/>
      <c r="I101" s="40">
        <f>SUM(I81:I100)</f>
        <v>40</v>
      </c>
      <c r="J101" s="41">
        <f>SUM(J81:J100)</f>
        <v>40</v>
      </c>
      <c r="K101" s="11">
        <f>SUM(K81:K100)</f>
        <v>40</v>
      </c>
      <c r="L101" s="12">
        <f>SUM(L81:L100)</f>
        <v>120</v>
      </c>
    </row>
    <row r="102" spans="2:21" ht="10.5" thickBot="1" x14ac:dyDescent="0.4">
      <c r="G102" s="50"/>
      <c r="I102" s="1"/>
      <c r="S102" s="1"/>
      <c r="T102" s="1"/>
    </row>
    <row r="103" spans="2:21" ht="10.5" x14ac:dyDescent="0.4">
      <c r="B103" s="183" t="s">
        <v>81</v>
      </c>
      <c r="C103" s="42" t="s">
        <v>82</v>
      </c>
      <c r="D103" s="43" t="s">
        <v>131</v>
      </c>
      <c r="E103" s="44" t="s">
        <v>84</v>
      </c>
      <c r="F103" s="21" t="s">
        <v>39</v>
      </c>
      <c r="G103" s="45" t="str">
        <f>CONCATENATE(S103,U103,E103)</f>
        <v>National - Youth - SERC</v>
      </c>
      <c r="I103" s="42">
        <v>4</v>
      </c>
      <c r="J103" s="43">
        <v>4</v>
      </c>
      <c r="K103" s="46">
        <v>4</v>
      </c>
      <c r="L103" s="21">
        <f>SUM(I103:K103)</f>
        <v>12</v>
      </c>
      <c r="S103" s="1" t="s">
        <v>658</v>
      </c>
      <c r="T103" s="1"/>
    </row>
    <row r="104" spans="2:21" ht="10.5" x14ac:dyDescent="0.4">
      <c r="B104" s="182" t="s">
        <v>81</v>
      </c>
      <c r="C104" s="27" t="s">
        <v>82</v>
      </c>
      <c r="D104" s="23" t="s">
        <v>132</v>
      </c>
      <c r="E104" s="24" t="s">
        <v>86</v>
      </c>
      <c r="F104" s="25" t="s">
        <v>39</v>
      </c>
      <c r="G104" s="26" t="str">
        <f t="shared" ref="G104:G105" si="11">CONCATENATE(S104,U104,E104)</f>
        <v>National - Youth - 4x50m Lifesaver Relay</v>
      </c>
      <c r="I104" s="27">
        <v>4</v>
      </c>
      <c r="J104" s="23">
        <v>4</v>
      </c>
      <c r="K104" s="28">
        <v>4</v>
      </c>
      <c r="L104" s="25">
        <f t="shared" ref="L104:L105" si="12">SUM(I104:K104)</f>
        <v>12</v>
      </c>
      <c r="S104" s="1" t="s">
        <v>658</v>
      </c>
      <c r="T104" s="1"/>
    </row>
    <row r="105" spans="2:21" ht="10.8" thickBot="1" x14ac:dyDescent="0.45">
      <c r="B105" s="179" t="s">
        <v>88</v>
      </c>
      <c r="C105" s="34" t="s">
        <v>82</v>
      </c>
      <c r="D105" s="186" t="s">
        <v>133</v>
      </c>
      <c r="E105" s="184" t="s">
        <v>90</v>
      </c>
      <c r="F105" s="185" t="s">
        <v>87</v>
      </c>
      <c r="G105" s="55" t="str">
        <f t="shared" si="11"/>
        <v>National - Youth - Ocean Lifesaver Relay</v>
      </c>
      <c r="H105" s="47"/>
      <c r="I105" s="34">
        <v>4</v>
      </c>
      <c r="J105" s="35">
        <v>4</v>
      </c>
      <c r="K105" s="36">
        <v>4</v>
      </c>
      <c r="L105" s="32">
        <f t="shared" si="12"/>
        <v>12</v>
      </c>
      <c r="S105" s="1" t="s">
        <v>658</v>
      </c>
      <c r="T105" s="1"/>
    </row>
    <row r="106" spans="2:21" ht="10.8" thickBot="1" x14ac:dyDescent="0.45">
      <c r="B106" s="37" t="s">
        <v>47</v>
      </c>
      <c r="C106" s="38"/>
      <c r="D106" s="38"/>
      <c r="E106" s="38"/>
      <c r="F106" s="38"/>
      <c r="G106" s="48"/>
      <c r="I106" s="40">
        <f>SUM(I103:I105)</f>
        <v>12</v>
      </c>
      <c r="J106" s="41">
        <f t="shared" ref="J106:L106" si="13">SUM(J103:J105)</f>
        <v>12</v>
      </c>
      <c r="K106" s="11">
        <f t="shared" si="13"/>
        <v>12</v>
      </c>
      <c r="L106" s="12">
        <f t="shared" si="13"/>
        <v>36</v>
      </c>
    </row>
    <row r="108" spans="2:21" ht="10.5" thickBot="1" x14ac:dyDescent="0.4"/>
    <row r="109" spans="2:21" ht="10.8" thickBot="1" x14ac:dyDescent="0.45">
      <c r="B109" s="3" t="s">
        <v>662</v>
      </c>
      <c r="C109" s="4"/>
      <c r="D109" s="4"/>
      <c r="E109" s="4"/>
      <c r="F109" s="4"/>
      <c r="G109" s="4"/>
      <c r="I109" s="230" t="s">
        <v>0</v>
      </c>
      <c r="J109" s="231"/>
      <c r="K109" s="231"/>
      <c r="L109" s="232"/>
    </row>
    <row r="110" spans="2:21" ht="10.5" thickBot="1" x14ac:dyDescent="0.4"/>
    <row r="111" spans="2:21" ht="10.8" thickBot="1" x14ac:dyDescent="0.45">
      <c r="B111" s="5"/>
      <c r="C111" s="6" t="s">
        <v>1</v>
      </c>
      <c r="D111" s="6" t="s">
        <v>2</v>
      </c>
      <c r="E111" s="7" t="s">
        <v>3</v>
      </c>
      <c r="F111" s="8" t="s">
        <v>4</v>
      </c>
      <c r="G111" s="8" t="s">
        <v>5</v>
      </c>
      <c r="I111" s="9" t="s">
        <v>6</v>
      </c>
      <c r="J111" s="10" t="s">
        <v>7</v>
      </c>
      <c r="K111" s="11" t="s">
        <v>8</v>
      </c>
      <c r="L111" s="12" t="s">
        <v>9</v>
      </c>
      <c r="M111" s="13"/>
      <c r="N111" s="13"/>
      <c r="O111" s="13"/>
      <c r="P111" s="13"/>
      <c r="Q111" s="13"/>
      <c r="R111" s="13"/>
      <c r="U111" s="2"/>
    </row>
    <row r="112" spans="2:21" x14ac:dyDescent="0.35">
      <c r="B112" s="226" t="s">
        <v>10</v>
      </c>
      <c r="C112" s="14" t="s">
        <v>11</v>
      </c>
      <c r="D112" s="15" t="s">
        <v>134</v>
      </c>
      <c r="E112" s="16" t="s">
        <v>13</v>
      </c>
      <c r="F112" s="17">
        <v>4</v>
      </c>
      <c r="G112" s="45" t="str">
        <f t="shared" ref="G112:G131" si="14">CONCATENATE(S112,U112,E112)</f>
        <v>Interclub - Open - Women's 200m Obstacle Swim</v>
      </c>
      <c r="I112" s="19">
        <v>1</v>
      </c>
      <c r="J112" s="15">
        <v>1</v>
      </c>
      <c r="K112" s="20">
        <v>1</v>
      </c>
      <c r="L112" s="21">
        <f>SUM(I112:K112)</f>
        <v>3</v>
      </c>
      <c r="S112" s="2" t="s">
        <v>659</v>
      </c>
      <c r="U112" s="1" t="s">
        <v>14</v>
      </c>
    </row>
    <row r="113" spans="2:21" x14ac:dyDescent="0.35">
      <c r="B113" s="226"/>
      <c r="C113" s="22" t="s">
        <v>15</v>
      </c>
      <c r="D113" s="23" t="s">
        <v>135</v>
      </c>
      <c r="E113" s="24" t="s">
        <v>13</v>
      </c>
      <c r="F113" s="25">
        <v>4</v>
      </c>
      <c r="G113" s="26" t="str">
        <f t="shared" si="14"/>
        <v>Interclub - Open - Men's 200m Obstacle Swim</v>
      </c>
      <c r="I113" s="27">
        <v>1</v>
      </c>
      <c r="J113" s="23">
        <v>1</v>
      </c>
      <c r="K113" s="28">
        <v>1</v>
      </c>
      <c r="L113" s="25">
        <f>SUM(I113:K113)</f>
        <v>3</v>
      </c>
      <c r="S113" s="2" t="s">
        <v>659</v>
      </c>
      <c r="U113" s="1" t="s">
        <v>17</v>
      </c>
    </row>
    <row r="114" spans="2:21" x14ac:dyDescent="0.35">
      <c r="B114" s="226"/>
      <c r="C114" s="22" t="s">
        <v>11</v>
      </c>
      <c r="D114" s="23" t="s">
        <v>136</v>
      </c>
      <c r="E114" s="24" t="s">
        <v>19</v>
      </c>
      <c r="F114" s="25">
        <v>4</v>
      </c>
      <c r="G114" s="26" t="str">
        <f t="shared" si="14"/>
        <v>Interclub - Open - Women's 50m Manikin Carry</v>
      </c>
      <c r="I114" s="27">
        <v>1</v>
      </c>
      <c r="J114" s="23">
        <v>1</v>
      </c>
      <c r="K114" s="28">
        <v>1</v>
      </c>
      <c r="L114" s="25">
        <f t="shared" ref="L114:L131" si="15">SUM(I114:K114)</f>
        <v>3</v>
      </c>
      <c r="S114" s="2" t="s">
        <v>659</v>
      </c>
      <c r="U114" s="1" t="s">
        <v>14</v>
      </c>
    </row>
    <row r="115" spans="2:21" x14ac:dyDescent="0.35">
      <c r="B115" s="226"/>
      <c r="C115" s="22" t="s">
        <v>15</v>
      </c>
      <c r="D115" s="23" t="s">
        <v>137</v>
      </c>
      <c r="E115" s="24" t="s">
        <v>19</v>
      </c>
      <c r="F115" s="25">
        <v>4</v>
      </c>
      <c r="G115" s="26" t="str">
        <f t="shared" si="14"/>
        <v>Interclub - Open - Men's 50m Manikin Carry</v>
      </c>
      <c r="I115" s="27">
        <v>1</v>
      </c>
      <c r="J115" s="23">
        <v>1</v>
      </c>
      <c r="K115" s="28">
        <v>1</v>
      </c>
      <c r="L115" s="25">
        <f t="shared" si="15"/>
        <v>3</v>
      </c>
      <c r="S115" s="2" t="s">
        <v>659</v>
      </c>
      <c r="U115" s="1" t="s">
        <v>17</v>
      </c>
    </row>
    <row r="116" spans="2:21" x14ac:dyDescent="0.35">
      <c r="B116" s="226"/>
      <c r="C116" s="22" t="s">
        <v>11</v>
      </c>
      <c r="D116" s="23" t="s">
        <v>138</v>
      </c>
      <c r="E116" s="24" t="s">
        <v>22</v>
      </c>
      <c r="F116" s="25">
        <v>4</v>
      </c>
      <c r="G116" s="26" t="str">
        <f t="shared" si="14"/>
        <v>Interclub - Open - Women's 100m Rescue Medley</v>
      </c>
      <c r="I116" s="27">
        <v>1</v>
      </c>
      <c r="J116" s="23">
        <v>1</v>
      </c>
      <c r="K116" s="28">
        <v>1</v>
      </c>
      <c r="L116" s="25">
        <f t="shared" si="15"/>
        <v>3</v>
      </c>
      <c r="S116" s="2" t="s">
        <v>659</v>
      </c>
      <c r="U116" s="1" t="s">
        <v>14</v>
      </c>
    </row>
    <row r="117" spans="2:21" x14ac:dyDescent="0.35">
      <c r="B117" s="226"/>
      <c r="C117" s="22" t="s">
        <v>15</v>
      </c>
      <c r="D117" s="23" t="s">
        <v>139</v>
      </c>
      <c r="E117" s="24" t="s">
        <v>22</v>
      </c>
      <c r="F117" s="25">
        <v>4</v>
      </c>
      <c r="G117" s="26" t="str">
        <f t="shared" si="14"/>
        <v>Interclub - Open - Men's 100m Rescue Medley</v>
      </c>
      <c r="I117" s="27">
        <v>1</v>
      </c>
      <c r="J117" s="23">
        <v>1</v>
      </c>
      <c r="K117" s="28">
        <v>1</v>
      </c>
      <c r="L117" s="25">
        <f t="shared" si="15"/>
        <v>3</v>
      </c>
      <c r="S117" s="2" t="s">
        <v>659</v>
      </c>
      <c r="U117" s="1" t="s">
        <v>17</v>
      </c>
    </row>
    <row r="118" spans="2:21" x14ac:dyDescent="0.35">
      <c r="B118" s="226"/>
      <c r="C118" s="22" t="s">
        <v>11</v>
      </c>
      <c r="D118" s="23" t="s">
        <v>140</v>
      </c>
      <c r="E118" s="24" t="s">
        <v>25</v>
      </c>
      <c r="F118" s="25">
        <v>4</v>
      </c>
      <c r="G118" s="26" t="str">
        <f t="shared" si="14"/>
        <v>Interclub - Open - Women's 100m Manikin Carry with Fins</v>
      </c>
      <c r="I118" s="27">
        <v>1</v>
      </c>
      <c r="J118" s="23">
        <v>1</v>
      </c>
      <c r="K118" s="28">
        <v>1</v>
      </c>
      <c r="L118" s="25">
        <f t="shared" si="15"/>
        <v>3</v>
      </c>
      <c r="S118" s="2" t="s">
        <v>659</v>
      </c>
      <c r="U118" s="1" t="s">
        <v>14</v>
      </c>
    </row>
    <row r="119" spans="2:21" x14ac:dyDescent="0.35">
      <c r="B119" s="226"/>
      <c r="C119" s="22" t="s">
        <v>15</v>
      </c>
      <c r="D119" s="23" t="s">
        <v>141</v>
      </c>
      <c r="E119" s="24" t="s">
        <v>25</v>
      </c>
      <c r="F119" s="25">
        <v>4</v>
      </c>
      <c r="G119" s="26" t="str">
        <f t="shared" si="14"/>
        <v>Interclub - Open - Men's 100m Manikin Carry with Fins</v>
      </c>
      <c r="I119" s="27">
        <v>1</v>
      </c>
      <c r="J119" s="23">
        <v>1</v>
      </c>
      <c r="K119" s="28">
        <v>1</v>
      </c>
      <c r="L119" s="25">
        <f t="shared" si="15"/>
        <v>3</v>
      </c>
      <c r="S119" s="2" t="s">
        <v>659</v>
      </c>
      <c r="U119" s="1" t="s">
        <v>17</v>
      </c>
    </row>
    <row r="120" spans="2:21" x14ac:dyDescent="0.35">
      <c r="B120" s="226"/>
      <c r="C120" s="22" t="s">
        <v>11</v>
      </c>
      <c r="D120" s="23" t="s">
        <v>142</v>
      </c>
      <c r="E120" s="24" t="s">
        <v>28</v>
      </c>
      <c r="F120" s="25">
        <v>4</v>
      </c>
      <c r="G120" s="26" t="str">
        <f t="shared" si="14"/>
        <v>Interclub - Open - Women's 100m Manikin Tow with Fins</v>
      </c>
      <c r="I120" s="27">
        <v>1</v>
      </c>
      <c r="J120" s="23">
        <v>1</v>
      </c>
      <c r="K120" s="28">
        <v>1</v>
      </c>
      <c r="L120" s="25">
        <f t="shared" si="15"/>
        <v>3</v>
      </c>
      <c r="S120" s="2" t="s">
        <v>659</v>
      </c>
      <c r="U120" s="1" t="s">
        <v>14</v>
      </c>
    </row>
    <row r="121" spans="2:21" x14ac:dyDescent="0.35">
      <c r="B121" s="226"/>
      <c r="C121" s="22" t="s">
        <v>15</v>
      </c>
      <c r="D121" s="23" t="s">
        <v>143</v>
      </c>
      <c r="E121" s="24" t="s">
        <v>28</v>
      </c>
      <c r="F121" s="25">
        <v>4</v>
      </c>
      <c r="G121" s="26" t="str">
        <f t="shared" si="14"/>
        <v>Interclub - Open - Men's 100m Manikin Tow with Fins</v>
      </c>
      <c r="I121" s="27">
        <v>1</v>
      </c>
      <c r="J121" s="23">
        <v>1</v>
      </c>
      <c r="K121" s="28">
        <v>1</v>
      </c>
      <c r="L121" s="25">
        <f t="shared" si="15"/>
        <v>3</v>
      </c>
      <c r="S121" s="2" t="s">
        <v>659</v>
      </c>
      <c r="U121" s="1" t="s">
        <v>17</v>
      </c>
    </row>
    <row r="122" spans="2:21" x14ac:dyDescent="0.35">
      <c r="B122" s="226"/>
      <c r="C122" s="22" t="s">
        <v>11</v>
      </c>
      <c r="D122" s="23" t="s">
        <v>144</v>
      </c>
      <c r="E122" s="24" t="s">
        <v>31</v>
      </c>
      <c r="F122" s="25">
        <v>4</v>
      </c>
      <c r="G122" s="26" t="str">
        <f t="shared" si="14"/>
        <v>Interclub - Open - Women's 200m Super Lifesaver</v>
      </c>
      <c r="I122" s="27">
        <v>1</v>
      </c>
      <c r="J122" s="23">
        <v>1</v>
      </c>
      <c r="K122" s="28">
        <v>1</v>
      </c>
      <c r="L122" s="25">
        <f t="shared" si="15"/>
        <v>3</v>
      </c>
      <c r="S122" s="2" t="s">
        <v>659</v>
      </c>
      <c r="U122" s="1" t="s">
        <v>14</v>
      </c>
    </row>
    <row r="123" spans="2:21" x14ac:dyDescent="0.35">
      <c r="B123" s="226"/>
      <c r="C123" s="22" t="s">
        <v>15</v>
      </c>
      <c r="D123" s="23" t="s">
        <v>145</v>
      </c>
      <c r="E123" s="24" t="s">
        <v>31</v>
      </c>
      <c r="F123" s="25">
        <v>4</v>
      </c>
      <c r="G123" s="26" t="str">
        <f t="shared" si="14"/>
        <v>Interclub - Open - Men's 200m Super Lifesaver</v>
      </c>
      <c r="I123" s="27">
        <v>1</v>
      </c>
      <c r="J123" s="23">
        <v>1</v>
      </c>
      <c r="K123" s="28">
        <v>1</v>
      </c>
      <c r="L123" s="25">
        <f t="shared" si="15"/>
        <v>3</v>
      </c>
      <c r="S123" s="2" t="s">
        <v>659</v>
      </c>
      <c r="U123" s="1" t="s">
        <v>17</v>
      </c>
    </row>
    <row r="124" spans="2:21" x14ac:dyDescent="0.35">
      <c r="B124" s="226"/>
      <c r="C124" s="22" t="s">
        <v>11</v>
      </c>
      <c r="D124" s="23" t="s">
        <v>146</v>
      </c>
      <c r="E124" s="24" t="s">
        <v>34</v>
      </c>
      <c r="F124" s="25" t="s">
        <v>35</v>
      </c>
      <c r="G124" s="26" t="str">
        <f t="shared" si="14"/>
        <v>Interclub - Open - Women's Line Throw</v>
      </c>
      <c r="I124" s="27">
        <v>2</v>
      </c>
      <c r="J124" s="23">
        <v>2</v>
      </c>
      <c r="K124" s="28">
        <v>2</v>
      </c>
      <c r="L124" s="25">
        <f t="shared" si="15"/>
        <v>6</v>
      </c>
      <c r="S124" s="2" t="s">
        <v>659</v>
      </c>
      <c r="U124" s="1" t="s">
        <v>14</v>
      </c>
    </row>
    <row r="125" spans="2:21" x14ac:dyDescent="0.35">
      <c r="B125" s="226"/>
      <c r="C125" s="22" t="s">
        <v>15</v>
      </c>
      <c r="D125" s="23" t="s">
        <v>147</v>
      </c>
      <c r="E125" s="24" t="s">
        <v>34</v>
      </c>
      <c r="F125" s="25" t="s">
        <v>35</v>
      </c>
      <c r="G125" s="26" t="str">
        <f t="shared" si="14"/>
        <v>Interclub - Open - Men's Line Throw</v>
      </c>
      <c r="I125" s="27">
        <v>2</v>
      </c>
      <c r="J125" s="23">
        <v>2</v>
      </c>
      <c r="K125" s="28">
        <v>2</v>
      </c>
      <c r="L125" s="25">
        <f t="shared" si="15"/>
        <v>6</v>
      </c>
      <c r="S125" s="2" t="s">
        <v>659</v>
      </c>
      <c r="U125" s="1" t="s">
        <v>17</v>
      </c>
    </row>
    <row r="126" spans="2:21" x14ac:dyDescent="0.35">
      <c r="B126" s="226"/>
      <c r="C126" s="22" t="s">
        <v>11</v>
      </c>
      <c r="D126" s="23" t="s">
        <v>148</v>
      </c>
      <c r="E126" s="24" t="s">
        <v>38</v>
      </c>
      <c r="F126" s="25" t="s">
        <v>39</v>
      </c>
      <c r="G126" s="26" t="str">
        <f t="shared" si="14"/>
        <v>Interclub - Open - Women's 4x25m Manikin Relay</v>
      </c>
      <c r="I126" s="27">
        <v>4</v>
      </c>
      <c r="J126" s="23">
        <v>4</v>
      </c>
      <c r="K126" s="28">
        <v>4</v>
      </c>
      <c r="L126" s="25">
        <f t="shared" si="15"/>
        <v>12</v>
      </c>
      <c r="S126" s="2" t="s">
        <v>659</v>
      </c>
      <c r="U126" s="1" t="s">
        <v>14</v>
      </c>
    </row>
    <row r="127" spans="2:21" x14ac:dyDescent="0.35">
      <c r="B127" s="226"/>
      <c r="C127" s="22" t="s">
        <v>15</v>
      </c>
      <c r="D127" s="23" t="s">
        <v>149</v>
      </c>
      <c r="E127" s="24" t="s">
        <v>38</v>
      </c>
      <c r="F127" s="25" t="s">
        <v>39</v>
      </c>
      <c r="G127" s="26" t="str">
        <f t="shared" si="14"/>
        <v>Interclub - Open - Men's 4x25m Manikin Relay</v>
      </c>
      <c r="I127" s="27">
        <v>4</v>
      </c>
      <c r="J127" s="23">
        <v>4</v>
      </c>
      <c r="K127" s="28">
        <v>4</v>
      </c>
      <c r="L127" s="25">
        <f t="shared" si="15"/>
        <v>12</v>
      </c>
      <c r="S127" s="2" t="s">
        <v>659</v>
      </c>
      <c r="U127" s="1" t="s">
        <v>17</v>
      </c>
    </row>
    <row r="128" spans="2:21" x14ac:dyDescent="0.35">
      <c r="B128" s="226"/>
      <c r="C128" s="22" t="s">
        <v>11</v>
      </c>
      <c r="D128" s="23" t="s">
        <v>150</v>
      </c>
      <c r="E128" s="24" t="s">
        <v>42</v>
      </c>
      <c r="F128" s="25" t="s">
        <v>39</v>
      </c>
      <c r="G128" s="26" t="str">
        <f t="shared" si="14"/>
        <v>Interclub - Open - Women's 4x50m Obstacle Relay</v>
      </c>
      <c r="I128" s="27">
        <v>4</v>
      </c>
      <c r="J128" s="23">
        <v>4</v>
      </c>
      <c r="K128" s="28">
        <v>4</v>
      </c>
      <c r="L128" s="25">
        <f t="shared" si="15"/>
        <v>12</v>
      </c>
      <c r="S128" s="2" t="s">
        <v>659</v>
      </c>
      <c r="U128" s="1" t="s">
        <v>14</v>
      </c>
    </row>
    <row r="129" spans="2:21" x14ac:dyDescent="0.35">
      <c r="B129" s="226"/>
      <c r="C129" s="22" t="s">
        <v>15</v>
      </c>
      <c r="D129" s="23" t="s">
        <v>151</v>
      </c>
      <c r="E129" s="24" t="s">
        <v>42</v>
      </c>
      <c r="F129" s="25" t="s">
        <v>39</v>
      </c>
      <c r="G129" s="26" t="str">
        <f t="shared" si="14"/>
        <v>Interclub - Open - Men's 4x50m Obstacle Relay</v>
      </c>
      <c r="I129" s="27">
        <v>4</v>
      </c>
      <c r="J129" s="23">
        <v>4</v>
      </c>
      <c r="K129" s="28">
        <v>4</v>
      </c>
      <c r="L129" s="25">
        <f t="shared" si="15"/>
        <v>12</v>
      </c>
      <c r="S129" s="2" t="s">
        <v>659</v>
      </c>
      <c r="U129" s="1" t="s">
        <v>17</v>
      </c>
    </row>
    <row r="130" spans="2:21" x14ac:dyDescent="0.35">
      <c r="B130" s="226"/>
      <c r="C130" s="22" t="s">
        <v>11</v>
      </c>
      <c r="D130" s="23" t="s">
        <v>152</v>
      </c>
      <c r="E130" s="24" t="s">
        <v>45</v>
      </c>
      <c r="F130" s="25" t="s">
        <v>39</v>
      </c>
      <c r="G130" s="26" t="str">
        <f t="shared" si="14"/>
        <v>Interclub - Open - Women's 4x50m Medley Relay</v>
      </c>
      <c r="I130" s="27">
        <v>4</v>
      </c>
      <c r="J130" s="23">
        <v>4</v>
      </c>
      <c r="K130" s="28">
        <v>4</v>
      </c>
      <c r="L130" s="25">
        <f t="shared" si="15"/>
        <v>12</v>
      </c>
      <c r="S130" s="2" t="s">
        <v>659</v>
      </c>
      <c r="U130" s="1" t="s">
        <v>14</v>
      </c>
    </row>
    <row r="131" spans="2:21" ht="10.5" thickBot="1" x14ac:dyDescent="0.4">
      <c r="B131" s="227"/>
      <c r="C131" s="30" t="s">
        <v>15</v>
      </c>
      <c r="D131" s="23" t="s">
        <v>153</v>
      </c>
      <c r="E131" s="31" t="s">
        <v>45</v>
      </c>
      <c r="F131" s="32" t="s">
        <v>39</v>
      </c>
      <c r="G131" s="33" t="str">
        <f t="shared" si="14"/>
        <v>Interclub - Open - Men's 4x50m Medley Relay</v>
      </c>
      <c r="I131" s="34">
        <v>4</v>
      </c>
      <c r="J131" s="35">
        <v>4</v>
      </c>
      <c r="K131" s="36">
        <v>4</v>
      </c>
      <c r="L131" s="32">
        <f t="shared" si="15"/>
        <v>12</v>
      </c>
      <c r="S131" s="2" t="s">
        <v>659</v>
      </c>
      <c r="U131" s="1" t="s">
        <v>17</v>
      </c>
    </row>
    <row r="132" spans="2:21" ht="10.8" thickBot="1" x14ac:dyDescent="0.45">
      <c r="B132" s="37" t="s">
        <v>47</v>
      </c>
      <c r="C132" s="38"/>
      <c r="D132" s="38"/>
      <c r="E132" s="38"/>
      <c r="F132" s="38"/>
      <c r="G132" s="38"/>
      <c r="H132" s="39"/>
      <c r="I132" s="40">
        <f>SUM(I112:I131)</f>
        <v>40</v>
      </c>
      <c r="J132" s="41">
        <f>SUM(J112:J131)</f>
        <v>40</v>
      </c>
      <c r="K132" s="11">
        <f>SUM(K112:K131)</f>
        <v>40</v>
      </c>
      <c r="L132" s="12">
        <f>SUM(L112:L131)</f>
        <v>120</v>
      </c>
    </row>
    <row r="133" spans="2:21" ht="10.5" thickBot="1" x14ac:dyDescent="0.4"/>
    <row r="134" spans="2:21" x14ac:dyDescent="0.35">
      <c r="B134" s="225" t="s">
        <v>48</v>
      </c>
      <c r="C134" s="42" t="s">
        <v>11</v>
      </c>
      <c r="D134" s="43" t="s">
        <v>154</v>
      </c>
      <c r="E134" s="44" t="s">
        <v>50</v>
      </c>
      <c r="F134" s="21">
        <v>4</v>
      </c>
      <c r="G134" s="45" t="str">
        <f t="shared" ref="G134:G153" si="16">CONCATENATE(S134,U134,E134)</f>
        <v>Interclub - Open - Women's Surf Race</v>
      </c>
      <c r="I134" s="42">
        <v>1</v>
      </c>
      <c r="J134" s="43">
        <v>1</v>
      </c>
      <c r="K134" s="46">
        <v>1</v>
      </c>
      <c r="L134" s="21">
        <f>SUM(I134:K134)</f>
        <v>3</v>
      </c>
      <c r="S134" s="2" t="s">
        <v>659</v>
      </c>
      <c r="U134" s="1" t="s">
        <v>14</v>
      </c>
    </row>
    <row r="135" spans="2:21" x14ac:dyDescent="0.35">
      <c r="B135" s="226"/>
      <c r="C135" s="27" t="s">
        <v>15</v>
      </c>
      <c r="D135" s="23" t="s">
        <v>155</v>
      </c>
      <c r="E135" s="24" t="s">
        <v>50</v>
      </c>
      <c r="F135" s="25">
        <v>4</v>
      </c>
      <c r="G135" s="26" t="str">
        <f t="shared" si="16"/>
        <v>Interclub - Open - Men's Surf Race</v>
      </c>
      <c r="I135" s="27">
        <v>1</v>
      </c>
      <c r="J135" s="23">
        <v>1</v>
      </c>
      <c r="K135" s="28">
        <v>1</v>
      </c>
      <c r="L135" s="25">
        <f>SUM(I135:K135)</f>
        <v>3</v>
      </c>
      <c r="S135" s="2" t="s">
        <v>659</v>
      </c>
      <c r="U135" s="1" t="s">
        <v>17</v>
      </c>
    </row>
    <row r="136" spans="2:21" x14ac:dyDescent="0.35">
      <c r="B136" s="226"/>
      <c r="C136" s="27" t="s">
        <v>11</v>
      </c>
      <c r="D136" s="23" t="s">
        <v>156</v>
      </c>
      <c r="E136" s="24" t="s">
        <v>53</v>
      </c>
      <c r="F136" s="25">
        <v>4</v>
      </c>
      <c r="G136" s="26" t="str">
        <f t="shared" si="16"/>
        <v>Interclub - Open - Women's Board Race</v>
      </c>
      <c r="I136" s="27">
        <v>1</v>
      </c>
      <c r="J136" s="23">
        <v>1</v>
      </c>
      <c r="K136" s="28">
        <v>1</v>
      </c>
      <c r="L136" s="25">
        <f t="shared" ref="L136:L153" si="17">SUM(I136:K136)</f>
        <v>3</v>
      </c>
      <c r="S136" s="2" t="s">
        <v>659</v>
      </c>
      <c r="U136" s="1" t="s">
        <v>14</v>
      </c>
    </row>
    <row r="137" spans="2:21" x14ac:dyDescent="0.35">
      <c r="B137" s="226"/>
      <c r="C137" s="27" t="s">
        <v>15</v>
      </c>
      <c r="D137" s="23" t="s">
        <v>157</v>
      </c>
      <c r="E137" s="24" t="s">
        <v>53</v>
      </c>
      <c r="F137" s="25">
        <v>4</v>
      </c>
      <c r="G137" s="26" t="str">
        <f t="shared" si="16"/>
        <v>Interclub - Open - Men's Board Race</v>
      </c>
      <c r="I137" s="27">
        <v>1</v>
      </c>
      <c r="J137" s="23">
        <v>1</v>
      </c>
      <c r="K137" s="28">
        <v>1</v>
      </c>
      <c r="L137" s="25">
        <f t="shared" si="17"/>
        <v>3</v>
      </c>
      <c r="S137" s="2" t="s">
        <v>659</v>
      </c>
      <c r="U137" s="1" t="s">
        <v>17</v>
      </c>
    </row>
    <row r="138" spans="2:21" x14ac:dyDescent="0.35">
      <c r="B138" s="226"/>
      <c r="C138" s="27" t="s">
        <v>11</v>
      </c>
      <c r="D138" s="23" t="s">
        <v>158</v>
      </c>
      <c r="E138" s="24" t="s">
        <v>56</v>
      </c>
      <c r="F138" s="25">
        <v>4</v>
      </c>
      <c r="G138" s="26" t="str">
        <f t="shared" si="16"/>
        <v>Interclub - Open - Women's Surf Ski Race</v>
      </c>
      <c r="I138" s="27">
        <v>1</v>
      </c>
      <c r="J138" s="23">
        <v>1</v>
      </c>
      <c r="K138" s="28">
        <v>1</v>
      </c>
      <c r="L138" s="25">
        <f t="shared" si="17"/>
        <v>3</v>
      </c>
      <c r="S138" s="2" t="s">
        <v>659</v>
      </c>
      <c r="U138" s="1" t="s">
        <v>14</v>
      </c>
    </row>
    <row r="139" spans="2:21" x14ac:dyDescent="0.35">
      <c r="B139" s="226"/>
      <c r="C139" s="27" t="s">
        <v>15</v>
      </c>
      <c r="D139" s="23" t="s">
        <v>159</v>
      </c>
      <c r="E139" s="24" t="s">
        <v>56</v>
      </c>
      <c r="F139" s="25">
        <v>4</v>
      </c>
      <c r="G139" s="26" t="str">
        <f t="shared" si="16"/>
        <v>Interclub - Open - Men's Surf Ski Race</v>
      </c>
      <c r="I139" s="27">
        <v>1</v>
      </c>
      <c r="J139" s="23">
        <v>1</v>
      </c>
      <c r="K139" s="28">
        <v>1</v>
      </c>
      <c r="L139" s="25">
        <f t="shared" si="17"/>
        <v>3</v>
      </c>
      <c r="S139" s="2" t="s">
        <v>659</v>
      </c>
      <c r="U139" s="1" t="s">
        <v>17</v>
      </c>
    </row>
    <row r="140" spans="2:21" x14ac:dyDescent="0.35">
      <c r="B140" s="226"/>
      <c r="C140" s="27" t="s">
        <v>11</v>
      </c>
      <c r="D140" s="23" t="s">
        <v>160</v>
      </c>
      <c r="E140" s="24" t="s">
        <v>59</v>
      </c>
      <c r="F140" s="25">
        <v>4</v>
      </c>
      <c r="G140" s="26" t="str">
        <f t="shared" si="16"/>
        <v>Interclub - Open - Women's Oceanwoman</v>
      </c>
      <c r="I140" s="27">
        <v>1</v>
      </c>
      <c r="J140" s="23">
        <v>1</v>
      </c>
      <c r="K140" s="28">
        <v>1</v>
      </c>
      <c r="L140" s="25">
        <f t="shared" si="17"/>
        <v>3</v>
      </c>
      <c r="S140" s="2" t="s">
        <v>659</v>
      </c>
      <c r="U140" s="1" t="s">
        <v>14</v>
      </c>
    </row>
    <row r="141" spans="2:21" x14ac:dyDescent="0.35">
      <c r="B141" s="226"/>
      <c r="C141" s="27" t="s">
        <v>15</v>
      </c>
      <c r="D141" s="23" t="s">
        <v>161</v>
      </c>
      <c r="E141" s="24" t="s">
        <v>61</v>
      </c>
      <c r="F141" s="25">
        <v>4</v>
      </c>
      <c r="G141" s="26" t="str">
        <f t="shared" si="16"/>
        <v>Interclub - Open - Men's Oceanman</v>
      </c>
      <c r="I141" s="27">
        <v>1</v>
      </c>
      <c r="J141" s="23">
        <v>1</v>
      </c>
      <c r="K141" s="28">
        <v>1</v>
      </c>
      <c r="L141" s="25">
        <f t="shared" si="17"/>
        <v>3</v>
      </c>
      <c r="S141" s="2" t="s">
        <v>659</v>
      </c>
      <c r="U141" s="1" t="s">
        <v>17</v>
      </c>
    </row>
    <row r="142" spans="2:21" x14ac:dyDescent="0.35">
      <c r="B142" s="226"/>
      <c r="C142" s="27" t="s">
        <v>11</v>
      </c>
      <c r="D142" s="23" t="s">
        <v>162</v>
      </c>
      <c r="E142" s="24" t="s">
        <v>63</v>
      </c>
      <c r="F142" s="25">
        <v>4</v>
      </c>
      <c r="G142" s="26" t="str">
        <f t="shared" si="16"/>
        <v>Interclub - Open - Women's Beach Flags</v>
      </c>
      <c r="I142" s="27">
        <v>1</v>
      </c>
      <c r="J142" s="23">
        <v>1</v>
      </c>
      <c r="K142" s="28">
        <v>1</v>
      </c>
      <c r="L142" s="25">
        <f t="shared" si="17"/>
        <v>3</v>
      </c>
      <c r="S142" s="2" t="s">
        <v>659</v>
      </c>
      <c r="U142" s="1" t="s">
        <v>14</v>
      </c>
    </row>
    <row r="143" spans="2:21" x14ac:dyDescent="0.35">
      <c r="B143" s="226"/>
      <c r="C143" s="27" t="s">
        <v>15</v>
      </c>
      <c r="D143" s="23" t="s">
        <v>163</v>
      </c>
      <c r="E143" s="24" t="s">
        <v>63</v>
      </c>
      <c r="F143" s="25">
        <v>4</v>
      </c>
      <c r="G143" s="26" t="str">
        <f t="shared" si="16"/>
        <v>Interclub - Open - Men's Beach Flags</v>
      </c>
      <c r="I143" s="27">
        <v>1</v>
      </c>
      <c r="J143" s="23">
        <v>1</v>
      </c>
      <c r="K143" s="28">
        <v>1</v>
      </c>
      <c r="L143" s="25">
        <f t="shared" si="17"/>
        <v>3</v>
      </c>
      <c r="S143" s="2" t="s">
        <v>659</v>
      </c>
      <c r="U143" s="1" t="s">
        <v>17</v>
      </c>
    </row>
    <row r="144" spans="2:21" x14ac:dyDescent="0.35">
      <c r="B144" s="226"/>
      <c r="C144" s="27" t="s">
        <v>11</v>
      </c>
      <c r="D144" s="23" t="s">
        <v>164</v>
      </c>
      <c r="E144" s="24" t="s">
        <v>66</v>
      </c>
      <c r="F144" s="25">
        <v>4</v>
      </c>
      <c r="G144" s="26" t="str">
        <f t="shared" si="16"/>
        <v>Interclub - Open - Women's Beach Sprint</v>
      </c>
      <c r="I144" s="27">
        <v>1</v>
      </c>
      <c r="J144" s="23">
        <v>1</v>
      </c>
      <c r="K144" s="28">
        <v>1</v>
      </c>
      <c r="L144" s="25">
        <f t="shared" si="17"/>
        <v>3</v>
      </c>
      <c r="S144" s="2" t="s">
        <v>659</v>
      </c>
      <c r="U144" s="1" t="s">
        <v>14</v>
      </c>
    </row>
    <row r="145" spans="2:21" x14ac:dyDescent="0.35">
      <c r="B145" s="226"/>
      <c r="C145" s="27" t="s">
        <v>15</v>
      </c>
      <c r="D145" s="23" t="s">
        <v>165</v>
      </c>
      <c r="E145" s="24" t="s">
        <v>66</v>
      </c>
      <c r="F145" s="25">
        <v>4</v>
      </c>
      <c r="G145" s="26" t="str">
        <f t="shared" si="16"/>
        <v>Interclub - Open - Men's Beach Sprint</v>
      </c>
      <c r="I145" s="27">
        <v>1</v>
      </c>
      <c r="J145" s="23">
        <v>1</v>
      </c>
      <c r="K145" s="28">
        <v>1</v>
      </c>
      <c r="L145" s="25">
        <f t="shared" si="17"/>
        <v>3</v>
      </c>
      <c r="S145" s="2" t="s">
        <v>659</v>
      </c>
      <c r="U145" s="1" t="s">
        <v>17</v>
      </c>
    </row>
    <row r="146" spans="2:21" x14ac:dyDescent="0.35">
      <c r="B146" s="226"/>
      <c r="C146" s="27" t="s">
        <v>11</v>
      </c>
      <c r="D146" s="23" t="s">
        <v>166</v>
      </c>
      <c r="E146" s="24" t="s">
        <v>69</v>
      </c>
      <c r="F146" s="25" t="s">
        <v>35</v>
      </c>
      <c r="G146" s="26" t="str">
        <f t="shared" si="16"/>
        <v>Interclub - Open - Women's Board Rescue</v>
      </c>
      <c r="I146" s="27">
        <v>2</v>
      </c>
      <c r="J146" s="23">
        <v>2</v>
      </c>
      <c r="K146" s="28">
        <v>2</v>
      </c>
      <c r="L146" s="25">
        <f t="shared" si="17"/>
        <v>6</v>
      </c>
      <c r="S146" s="2" t="s">
        <v>659</v>
      </c>
      <c r="U146" s="1" t="s">
        <v>14</v>
      </c>
    </row>
    <row r="147" spans="2:21" x14ac:dyDescent="0.35">
      <c r="B147" s="226"/>
      <c r="C147" s="27" t="s">
        <v>15</v>
      </c>
      <c r="D147" s="23" t="s">
        <v>167</v>
      </c>
      <c r="E147" s="24" t="s">
        <v>69</v>
      </c>
      <c r="F147" s="25" t="s">
        <v>35</v>
      </c>
      <c r="G147" s="26" t="str">
        <f t="shared" si="16"/>
        <v>Interclub - Open - Men's Board Rescue</v>
      </c>
      <c r="I147" s="27">
        <v>2</v>
      </c>
      <c r="J147" s="23">
        <v>2</v>
      </c>
      <c r="K147" s="28">
        <v>2</v>
      </c>
      <c r="L147" s="25">
        <f t="shared" si="17"/>
        <v>6</v>
      </c>
      <c r="S147" s="2" t="s">
        <v>659</v>
      </c>
      <c r="U147" s="1" t="s">
        <v>17</v>
      </c>
    </row>
    <row r="148" spans="2:21" x14ac:dyDescent="0.35">
      <c r="B148" s="226"/>
      <c r="C148" s="27" t="s">
        <v>11</v>
      </c>
      <c r="D148" s="23" t="s">
        <v>168</v>
      </c>
      <c r="E148" s="24" t="s">
        <v>72</v>
      </c>
      <c r="F148" s="25" t="s">
        <v>39</v>
      </c>
      <c r="G148" s="26" t="str">
        <f t="shared" si="16"/>
        <v>Interclub - Open - Women's Rescue Tube Rescue</v>
      </c>
      <c r="I148" s="27">
        <v>4</v>
      </c>
      <c r="J148" s="23">
        <v>4</v>
      </c>
      <c r="K148" s="28">
        <v>4</v>
      </c>
      <c r="L148" s="25">
        <f t="shared" si="17"/>
        <v>12</v>
      </c>
      <c r="S148" s="2" t="s">
        <v>659</v>
      </c>
      <c r="U148" s="1" t="s">
        <v>14</v>
      </c>
    </row>
    <row r="149" spans="2:21" x14ac:dyDescent="0.35">
      <c r="B149" s="226"/>
      <c r="C149" s="27" t="s">
        <v>15</v>
      </c>
      <c r="D149" s="23" t="s">
        <v>169</v>
      </c>
      <c r="E149" s="24" t="s">
        <v>72</v>
      </c>
      <c r="F149" s="25" t="s">
        <v>39</v>
      </c>
      <c r="G149" s="26" t="str">
        <f t="shared" si="16"/>
        <v>Interclub - Open - Men's Rescue Tube Rescue</v>
      </c>
      <c r="I149" s="27">
        <v>4</v>
      </c>
      <c r="J149" s="23">
        <v>4</v>
      </c>
      <c r="K149" s="28">
        <v>4</v>
      </c>
      <c r="L149" s="25">
        <f t="shared" si="17"/>
        <v>12</v>
      </c>
      <c r="S149" s="2" t="s">
        <v>659</v>
      </c>
      <c r="U149" s="1" t="s">
        <v>17</v>
      </c>
    </row>
    <row r="150" spans="2:21" x14ac:dyDescent="0.35">
      <c r="B150" s="226"/>
      <c r="C150" s="27" t="s">
        <v>11</v>
      </c>
      <c r="D150" s="23" t="s">
        <v>170</v>
      </c>
      <c r="E150" s="24" t="s">
        <v>75</v>
      </c>
      <c r="F150" s="25" t="s">
        <v>39</v>
      </c>
      <c r="G150" s="26" t="str">
        <f t="shared" si="16"/>
        <v>Interclub - Open - Women's Beach Relay</v>
      </c>
      <c r="I150" s="27">
        <v>4</v>
      </c>
      <c r="J150" s="23">
        <v>4</v>
      </c>
      <c r="K150" s="28">
        <v>4</v>
      </c>
      <c r="L150" s="25">
        <f t="shared" si="17"/>
        <v>12</v>
      </c>
      <c r="S150" s="2" t="s">
        <v>659</v>
      </c>
      <c r="U150" s="1" t="s">
        <v>14</v>
      </c>
    </row>
    <row r="151" spans="2:21" x14ac:dyDescent="0.35">
      <c r="B151" s="226"/>
      <c r="C151" s="27" t="s">
        <v>15</v>
      </c>
      <c r="D151" s="23" t="s">
        <v>171</v>
      </c>
      <c r="E151" s="24" t="s">
        <v>75</v>
      </c>
      <c r="F151" s="25" t="s">
        <v>39</v>
      </c>
      <c r="G151" s="26" t="str">
        <f t="shared" si="16"/>
        <v>Interclub - Open - Men's Beach Relay</v>
      </c>
      <c r="I151" s="27">
        <v>4</v>
      </c>
      <c r="J151" s="23">
        <v>4</v>
      </c>
      <c r="K151" s="28">
        <v>4</v>
      </c>
      <c r="L151" s="25">
        <f t="shared" si="17"/>
        <v>12</v>
      </c>
      <c r="S151" s="2" t="s">
        <v>659</v>
      </c>
      <c r="U151" s="1" t="s">
        <v>17</v>
      </c>
    </row>
    <row r="152" spans="2:21" x14ac:dyDescent="0.35">
      <c r="B152" s="226"/>
      <c r="C152" s="27" t="s">
        <v>11</v>
      </c>
      <c r="D152" s="23" t="s">
        <v>172</v>
      </c>
      <c r="E152" s="24" t="s">
        <v>78</v>
      </c>
      <c r="F152" s="25" t="s">
        <v>39</v>
      </c>
      <c r="G152" s="26" t="str">
        <f t="shared" si="16"/>
        <v>Interclub - Open - Women's Oceanwoman Relay</v>
      </c>
      <c r="I152" s="27">
        <v>4</v>
      </c>
      <c r="J152" s="23">
        <v>4</v>
      </c>
      <c r="K152" s="28">
        <v>4</v>
      </c>
      <c r="L152" s="25">
        <f t="shared" si="17"/>
        <v>12</v>
      </c>
      <c r="S152" s="2" t="s">
        <v>659</v>
      </c>
      <c r="U152" s="1" t="s">
        <v>14</v>
      </c>
    </row>
    <row r="153" spans="2:21" ht="10.5" thickBot="1" x14ac:dyDescent="0.4">
      <c r="B153" s="227"/>
      <c r="C153" s="34" t="s">
        <v>15</v>
      </c>
      <c r="D153" s="23" t="s">
        <v>173</v>
      </c>
      <c r="E153" s="31" t="s">
        <v>80</v>
      </c>
      <c r="F153" s="32" t="s">
        <v>39</v>
      </c>
      <c r="G153" s="33" t="str">
        <f t="shared" si="16"/>
        <v>Interclub - Open - Men's Oceanman Relay</v>
      </c>
      <c r="I153" s="34">
        <v>4</v>
      </c>
      <c r="J153" s="35">
        <v>4</v>
      </c>
      <c r="K153" s="36">
        <v>4</v>
      </c>
      <c r="L153" s="32">
        <f t="shared" si="17"/>
        <v>12</v>
      </c>
      <c r="S153" s="2" t="s">
        <v>659</v>
      </c>
      <c r="U153" s="1" t="s">
        <v>17</v>
      </c>
    </row>
    <row r="154" spans="2:21" ht="10.8" thickBot="1" x14ac:dyDescent="0.45">
      <c r="B154" s="37" t="s">
        <v>47</v>
      </c>
      <c r="C154" s="38"/>
      <c r="D154" s="38"/>
      <c r="E154" s="38"/>
      <c r="F154" s="38"/>
      <c r="G154" s="38"/>
      <c r="H154" s="39"/>
      <c r="I154" s="40">
        <f>SUM(I134:I153)</f>
        <v>40</v>
      </c>
      <c r="J154" s="41">
        <f>SUM(J134:J153)</f>
        <v>40</v>
      </c>
      <c r="K154" s="11">
        <f>SUM(K134:K153)</f>
        <v>40</v>
      </c>
      <c r="L154" s="12">
        <f>SUM(L134:L153)</f>
        <v>120</v>
      </c>
    </row>
    <row r="155" spans="2:21" ht="10.5" thickBot="1" x14ac:dyDescent="0.4">
      <c r="I155" s="1"/>
    </row>
    <row r="156" spans="2:21" ht="10.5" x14ac:dyDescent="0.4">
      <c r="B156" s="180" t="s">
        <v>81</v>
      </c>
      <c r="C156" s="42" t="s">
        <v>82</v>
      </c>
      <c r="D156" s="43" t="s">
        <v>174</v>
      </c>
      <c r="E156" s="44" t="s">
        <v>84</v>
      </c>
      <c r="F156" s="21" t="s">
        <v>39</v>
      </c>
      <c r="G156" s="45" t="str">
        <f>CONCATENATE(S156,U156,E156)</f>
        <v>Interclub - Open - SERC</v>
      </c>
      <c r="I156" s="42">
        <v>4</v>
      </c>
      <c r="J156" s="43">
        <v>4</v>
      </c>
      <c r="K156" s="46">
        <v>4</v>
      </c>
      <c r="L156" s="21">
        <f>SUM(I156:K156)</f>
        <v>12</v>
      </c>
      <c r="S156" s="2" t="s">
        <v>659</v>
      </c>
    </row>
    <row r="157" spans="2:21" ht="10.5" x14ac:dyDescent="0.4">
      <c r="B157" s="181" t="s">
        <v>81</v>
      </c>
      <c r="C157" s="27" t="s">
        <v>82</v>
      </c>
      <c r="D157" s="23" t="s">
        <v>175</v>
      </c>
      <c r="E157" s="24" t="s">
        <v>86</v>
      </c>
      <c r="F157" s="25" t="s">
        <v>39</v>
      </c>
      <c r="G157" s="26" t="str">
        <f t="shared" ref="G157:G158" si="18">CONCATENATE(S157,U157,E157)</f>
        <v>Interclub - Open - 4x50m Lifesaver Relay</v>
      </c>
      <c r="I157" s="27">
        <v>4</v>
      </c>
      <c r="J157" s="23">
        <v>4</v>
      </c>
      <c r="K157" s="28">
        <v>4</v>
      </c>
      <c r="L157" s="25">
        <f t="shared" ref="L157:L158" si="19">SUM(I157:K157)</f>
        <v>12</v>
      </c>
      <c r="S157" s="2" t="s">
        <v>659</v>
      </c>
    </row>
    <row r="158" spans="2:21" ht="10.8" thickBot="1" x14ac:dyDescent="0.45">
      <c r="B158" s="179" t="s">
        <v>88</v>
      </c>
      <c r="C158" s="56" t="s">
        <v>82</v>
      </c>
      <c r="D158" s="187" t="s">
        <v>176</v>
      </c>
      <c r="E158" s="188" t="s">
        <v>90</v>
      </c>
      <c r="F158" s="186" t="s">
        <v>87</v>
      </c>
      <c r="G158" s="55" t="str">
        <f t="shared" si="18"/>
        <v>Interclub - Open - Ocean Lifesaver Relay</v>
      </c>
      <c r="H158" s="47"/>
      <c r="I158" s="34">
        <v>4</v>
      </c>
      <c r="J158" s="35">
        <v>4</v>
      </c>
      <c r="K158" s="36">
        <v>4</v>
      </c>
      <c r="L158" s="32">
        <f t="shared" si="19"/>
        <v>12</v>
      </c>
      <c r="S158" s="2" t="s">
        <v>659</v>
      </c>
    </row>
    <row r="159" spans="2:21" ht="10.8" thickBot="1" x14ac:dyDescent="0.45">
      <c r="B159" s="37" t="s">
        <v>47</v>
      </c>
      <c r="C159" s="38"/>
      <c r="D159" s="38"/>
      <c r="E159" s="38"/>
      <c r="F159" s="38"/>
      <c r="G159" s="48"/>
      <c r="I159" s="40">
        <f>SUM(I156:I158)</f>
        <v>12</v>
      </c>
      <c r="J159" s="41">
        <f t="shared" ref="J159:L159" si="20">SUM(J156:J158)</f>
        <v>12</v>
      </c>
      <c r="K159" s="11">
        <f t="shared" si="20"/>
        <v>12</v>
      </c>
      <c r="L159" s="12">
        <f t="shared" si="20"/>
        <v>36</v>
      </c>
    </row>
    <row r="160" spans="2:21" ht="10.5" x14ac:dyDescent="0.4">
      <c r="B160" s="51"/>
      <c r="C160" s="51"/>
      <c r="D160" s="51"/>
      <c r="E160" s="51"/>
      <c r="F160" s="13"/>
      <c r="G160" s="13"/>
      <c r="I160" s="1"/>
      <c r="U160" s="2"/>
    </row>
    <row r="161" spans="2:21" ht="10.8" thickBot="1" x14ac:dyDescent="0.45">
      <c r="B161" s="51"/>
      <c r="C161" s="51"/>
      <c r="D161" s="51"/>
      <c r="E161" s="51"/>
      <c r="F161" s="13"/>
      <c r="G161" s="13"/>
      <c r="I161" s="1"/>
      <c r="U161" s="2"/>
    </row>
    <row r="162" spans="2:21" ht="10.8" thickBot="1" x14ac:dyDescent="0.45">
      <c r="B162" s="3" t="s">
        <v>663</v>
      </c>
      <c r="C162" s="4"/>
      <c r="D162" s="4"/>
      <c r="E162" s="4"/>
      <c r="F162" s="4"/>
      <c r="G162" s="4"/>
      <c r="I162" s="230" t="s">
        <v>0</v>
      </c>
      <c r="J162" s="231"/>
      <c r="K162" s="231"/>
      <c r="L162" s="232"/>
    </row>
    <row r="163" spans="2:21" ht="10.8" thickBot="1" x14ac:dyDescent="0.45">
      <c r="B163" s="51"/>
      <c r="C163" s="51"/>
      <c r="D163" s="51"/>
      <c r="E163" s="51"/>
      <c r="F163" s="13"/>
      <c r="G163" s="13"/>
      <c r="I163" s="1"/>
      <c r="U163" s="2"/>
    </row>
    <row r="164" spans="2:21" ht="10.8" thickBot="1" x14ac:dyDescent="0.45">
      <c r="B164" s="5"/>
      <c r="C164" s="6" t="s">
        <v>1</v>
      </c>
      <c r="D164" s="6" t="s">
        <v>2</v>
      </c>
      <c r="E164" s="7" t="s">
        <v>3</v>
      </c>
      <c r="F164" s="8" t="s">
        <v>4</v>
      </c>
      <c r="G164" s="8" t="s">
        <v>5</v>
      </c>
      <c r="I164" s="9" t="s">
        <v>6</v>
      </c>
      <c r="J164" s="10" t="s">
        <v>7</v>
      </c>
      <c r="K164" s="11" t="s">
        <v>8</v>
      </c>
      <c r="L164" s="12" t="s">
        <v>9</v>
      </c>
      <c r="M164" s="13"/>
      <c r="N164" s="13"/>
      <c r="O164" s="13"/>
      <c r="P164" s="13"/>
      <c r="Q164" s="13"/>
      <c r="R164" s="13"/>
      <c r="U164" s="2"/>
    </row>
    <row r="165" spans="2:21" x14ac:dyDescent="0.35">
      <c r="B165" s="226" t="s">
        <v>10</v>
      </c>
      <c r="C165" s="14" t="s">
        <v>11</v>
      </c>
      <c r="D165" s="15" t="s">
        <v>177</v>
      </c>
      <c r="E165" s="16" t="s">
        <v>13</v>
      </c>
      <c r="F165" s="17">
        <v>2</v>
      </c>
      <c r="G165" s="18" t="str">
        <f t="shared" ref="G165:G184" si="21">CONCATENATE(S165,U165,E165)</f>
        <v>Interclub - Youth - Women's 200m Obstacle Swim</v>
      </c>
      <c r="I165" s="19">
        <v>1</v>
      </c>
      <c r="J165" s="15">
        <v>1</v>
      </c>
      <c r="K165" s="20">
        <v>1</v>
      </c>
      <c r="L165" s="21">
        <f>SUM(I165:K165)</f>
        <v>3</v>
      </c>
      <c r="S165" s="2" t="s">
        <v>660</v>
      </c>
      <c r="U165" s="1" t="s">
        <v>14</v>
      </c>
    </row>
    <row r="166" spans="2:21" x14ac:dyDescent="0.35">
      <c r="B166" s="226"/>
      <c r="C166" s="22" t="s">
        <v>15</v>
      </c>
      <c r="D166" s="23" t="s">
        <v>178</v>
      </c>
      <c r="E166" s="24" t="s">
        <v>13</v>
      </c>
      <c r="F166" s="25">
        <v>2</v>
      </c>
      <c r="G166" s="26" t="str">
        <f t="shared" si="21"/>
        <v>Interclub - Youth - Men's 200m Obstacle Swim</v>
      </c>
      <c r="I166" s="27">
        <v>1</v>
      </c>
      <c r="J166" s="23">
        <v>1</v>
      </c>
      <c r="K166" s="28">
        <v>1</v>
      </c>
      <c r="L166" s="25">
        <f>SUM(I166:K166)</f>
        <v>3</v>
      </c>
      <c r="S166" s="2" t="s">
        <v>660</v>
      </c>
      <c r="U166" s="1" t="s">
        <v>17</v>
      </c>
    </row>
    <row r="167" spans="2:21" x14ac:dyDescent="0.35">
      <c r="B167" s="226"/>
      <c r="C167" s="22" t="s">
        <v>11</v>
      </c>
      <c r="D167" s="23" t="s">
        <v>179</v>
      </c>
      <c r="E167" s="24" t="s">
        <v>19</v>
      </c>
      <c r="F167" s="25">
        <v>2</v>
      </c>
      <c r="G167" s="26" t="str">
        <f t="shared" si="21"/>
        <v>Interclub - Youth - Women's 50m Manikin Carry</v>
      </c>
      <c r="I167" s="27">
        <v>1</v>
      </c>
      <c r="J167" s="23">
        <v>1</v>
      </c>
      <c r="K167" s="28">
        <v>1</v>
      </c>
      <c r="L167" s="25">
        <f t="shared" ref="L167:L184" si="22">SUM(I167:K167)</f>
        <v>3</v>
      </c>
      <c r="S167" s="2" t="s">
        <v>660</v>
      </c>
      <c r="U167" s="1" t="s">
        <v>14</v>
      </c>
    </row>
    <row r="168" spans="2:21" x14ac:dyDescent="0.35">
      <c r="B168" s="226"/>
      <c r="C168" s="22" t="s">
        <v>15</v>
      </c>
      <c r="D168" s="23" t="s">
        <v>180</v>
      </c>
      <c r="E168" s="24" t="s">
        <v>19</v>
      </c>
      <c r="F168" s="25">
        <v>2</v>
      </c>
      <c r="G168" s="26" t="str">
        <f t="shared" si="21"/>
        <v>Interclub - Youth - Men's 50m Manikin Carry</v>
      </c>
      <c r="I168" s="27">
        <v>1</v>
      </c>
      <c r="J168" s="23">
        <v>1</v>
      </c>
      <c r="K168" s="28">
        <v>1</v>
      </c>
      <c r="L168" s="25">
        <f t="shared" si="22"/>
        <v>3</v>
      </c>
      <c r="S168" s="2" t="s">
        <v>660</v>
      </c>
      <c r="U168" s="1" t="s">
        <v>17</v>
      </c>
    </row>
    <row r="169" spans="2:21" x14ac:dyDescent="0.35">
      <c r="B169" s="226"/>
      <c r="C169" s="22" t="s">
        <v>11</v>
      </c>
      <c r="D169" s="23" t="s">
        <v>181</v>
      </c>
      <c r="E169" s="24" t="s">
        <v>22</v>
      </c>
      <c r="F169" s="25">
        <v>2</v>
      </c>
      <c r="G169" s="26" t="str">
        <f t="shared" si="21"/>
        <v>Interclub - Youth - Women's 100m Rescue Medley</v>
      </c>
      <c r="I169" s="27">
        <v>1</v>
      </c>
      <c r="J169" s="23">
        <v>1</v>
      </c>
      <c r="K169" s="28">
        <v>1</v>
      </c>
      <c r="L169" s="25">
        <f t="shared" si="22"/>
        <v>3</v>
      </c>
      <c r="S169" s="2" t="s">
        <v>660</v>
      </c>
      <c r="U169" s="1" t="s">
        <v>14</v>
      </c>
    </row>
    <row r="170" spans="2:21" x14ac:dyDescent="0.35">
      <c r="B170" s="226"/>
      <c r="C170" s="22" t="s">
        <v>15</v>
      </c>
      <c r="D170" s="23" t="s">
        <v>182</v>
      </c>
      <c r="E170" s="24" t="s">
        <v>22</v>
      </c>
      <c r="F170" s="25">
        <v>2</v>
      </c>
      <c r="G170" s="26" t="str">
        <f t="shared" si="21"/>
        <v>Interclub - Youth - Men's 100m Rescue Medley</v>
      </c>
      <c r="I170" s="27">
        <v>1</v>
      </c>
      <c r="J170" s="23">
        <v>1</v>
      </c>
      <c r="K170" s="28">
        <v>1</v>
      </c>
      <c r="L170" s="25">
        <f t="shared" si="22"/>
        <v>3</v>
      </c>
      <c r="S170" s="2" t="s">
        <v>660</v>
      </c>
      <c r="U170" s="1" t="s">
        <v>17</v>
      </c>
    </row>
    <row r="171" spans="2:21" x14ac:dyDescent="0.35">
      <c r="B171" s="226"/>
      <c r="C171" s="22" t="s">
        <v>11</v>
      </c>
      <c r="D171" s="23" t="s">
        <v>183</v>
      </c>
      <c r="E171" s="24" t="s">
        <v>25</v>
      </c>
      <c r="F171" s="25">
        <v>2</v>
      </c>
      <c r="G171" s="26" t="str">
        <f t="shared" si="21"/>
        <v>Interclub - Youth - Women's 100m Manikin Carry with Fins</v>
      </c>
      <c r="I171" s="27">
        <v>1</v>
      </c>
      <c r="J171" s="23">
        <v>1</v>
      </c>
      <c r="K171" s="28">
        <v>1</v>
      </c>
      <c r="L171" s="25">
        <f t="shared" si="22"/>
        <v>3</v>
      </c>
      <c r="S171" s="2" t="s">
        <v>660</v>
      </c>
      <c r="U171" s="1" t="s">
        <v>14</v>
      </c>
    </row>
    <row r="172" spans="2:21" x14ac:dyDescent="0.35">
      <c r="B172" s="226"/>
      <c r="C172" s="22" t="s">
        <v>15</v>
      </c>
      <c r="D172" s="23" t="s">
        <v>184</v>
      </c>
      <c r="E172" s="24" t="s">
        <v>25</v>
      </c>
      <c r="F172" s="25">
        <v>2</v>
      </c>
      <c r="G172" s="26" t="str">
        <f t="shared" si="21"/>
        <v>Interclub - Youth - Men's 100m Manikin Carry with Fins</v>
      </c>
      <c r="I172" s="27">
        <v>1</v>
      </c>
      <c r="J172" s="23">
        <v>1</v>
      </c>
      <c r="K172" s="28">
        <v>1</v>
      </c>
      <c r="L172" s="25">
        <f t="shared" si="22"/>
        <v>3</v>
      </c>
      <c r="S172" s="2" t="s">
        <v>660</v>
      </c>
      <c r="U172" s="1" t="s">
        <v>17</v>
      </c>
    </row>
    <row r="173" spans="2:21" x14ac:dyDescent="0.35">
      <c r="B173" s="226"/>
      <c r="C173" s="22" t="s">
        <v>11</v>
      </c>
      <c r="D173" s="23" t="s">
        <v>185</v>
      </c>
      <c r="E173" s="24" t="s">
        <v>28</v>
      </c>
      <c r="F173" s="25">
        <v>2</v>
      </c>
      <c r="G173" s="26" t="str">
        <f t="shared" si="21"/>
        <v>Interclub - Youth - Women's 100m Manikin Tow with Fins</v>
      </c>
      <c r="I173" s="27">
        <v>1</v>
      </c>
      <c r="J173" s="23">
        <v>1</v>
      </c>
      <c r="K173" s="28">
        <v>1</v>
      </c>
      <c r="L173" s="25">
        <f t="shared" si="22"/>
        <v>3</v>
      </c>
      <c r="S173" s="2" t="s">
        <v>660</v>
      </c>
      <c r="U173" s="1" t="s">
        <v>14</v>
      </c>
    </row>
    <row r="174" spans="2:21" x14ac:dyDescent="0.35">
      <c r="B174" s="226"/>
      <c r="C174" s="22" t="s">
        <v>15</v>
      </c>
      <c r="D174" s="23" t="s">
        <v>186</v>
      </c>
      <c r="E174" s="24" t="s">
        <v>28</v>
      </c>
      <c r="F174" s="25">
        <v>2</v>
      </c>
      <c r="G174" s="26" t="str">
        <f t="shared" si="21"/>
        <v>Interclub - Youth - Men's 100m Manikin Tow with Fins</v>
      </c>
      <c r="I174" s="27">
        <v>1</v>
      </c>
      <c r="J174" s="23">
        <v>1</v>
      </c>
      <c r="K174" s="28">
        <v>1</v>
      </c>
      <c r="L174" s="25">
        <f t="shared" si="22"/>
        <v>3</v>
      </c>
      <c r="S174" s="2" t="s">
        <v>660</v>
      </c>
      <c r="U174" s="1" t="s">
        <v>17</v>
      </c>
    </row>
    <row r="175" spans="2:21" x14ac:dyDescent="0.35">
      <c r="B175" s="226"/>
      <c r="C175" s="22" t="s">
        <v>11</v>
      </c>
      <c r="D175" s="23" t="s">
        <v>187</v>
      </c>
      <c r="E175" s="24" t="s">
        <v>31</v>
      </c>
      <c r="F175" s="25">
        <v>2</v>
      </c>
      <c r="G175" s="26" t="str">
        <f t="shared" si="21"/>
        <v>Interclub - Youth - Women's 200m Super Lifesaver</v>
      </c>
      <c r="I175" s="27">
        <v>1</v>
      </c>
      <c r="J175" s="23">
        <v>1</v>
      </c>
      <c r="K175" s="28">
        <v>1</v>
      </c>
      <c r="L175" s="25">
        <f t="shared" si="22"/>
        <v>3</v>
      </c>
      <c r="S175" s="2" t="s">
        <v>660</v>
      </c>
      <c r="U175" s="1" t="s">
        <v>14</v>
      </c>
    </row>
    <row r="176" spans="2:21" x14ac:dyDescent="0.35">
      <c r="B176" s="226"/>
      <c r="C176" s="22" t="s">
        <v>15</v>
      </c>
      <c r="D176" s="23" t="s">
        <v>188</v>
      </c>
      <c r="E176" s="24" t="s">
        <v>31</v>
      </c>
      <c r="F176" s="25">
        <v>2</v>
      </c>
      <c r="G176" s="26" t="str">
        <f t="shared" si="21"/>
        <v>Interclub - Youth - Men's 200m Super Lifesaver</v>
      </c>
      <c r="I176" s="27">
        <v>1</v>
      </c>
      <c r="J176" s="23">
        <v>1</v>
      </c>
      <c r="K176" s="28">
        <v>1</v>
      </c>
      <c r="L176" s="25">
        <f t="shared" si="22"/>
        <v>3</v>
      </c>
      <c r="S176" s="2" t="s">
        <v>660</v>
      </c>
      <c r="U176" s="1" t="s">
        <v>17</v>
      </c>
    </row>
    <row r="177" spans="2:21" x14ac:dyDescent="0.35">
      <c r="B177" s="226"/>
      <c r="C177" s="22" t="s">
        <v>11</v>
      </c>
      <c r="D177" s="23" t="s">
        <v>189</v>
      </c>
      <c r="E177" s="24" t="s">
        <v>34</v>
      </c>
      <c r="F177" s="25" t="s">
        <v>35</v>
      </c>
      <c r="G177" s="26" t="str">
        <f t="shared" si="21"/>
        <v>Interclub - Youth - Women's Line Throw</v>
      </c>
      <c r="I177" s="27">
        <v>2</v>
      </c>
      <c r="J177" s="23">
        <v>2</v>
      </c>
      <c r="K177" s="28">
        <v>2</v>
      </c>
      <c r="L177" s="25">
        <f t="shared" si="22"/>
        <v>6</v>
      </c>
      <c r="S177" s="2" t="s">
        <v>660</v>
      </c>
      <c r="U177" s="1" t="s">
        <v>14</v>
      </c>
    </row>
    <row r="178" spans="2:21" x14ac:dyDescent="0.35">
      <c r="B178" s="226"/>
      <c r="C178" s="22" t="s">
        <v>15</v>
      </c>
      <c r="D178" s="23" t="s">
        <v>190</v>
      </c>
      <c r="E178" s="24" t="s">
        <v>34</v>
      </c>
      <c r="F178" s="25" t="s">
        <v>35</v>
      </c>
      <c r="G178" s="26" t="str">
        <f t="shared" si="21"/>
        <v>Interclub - Youth - Men's Line Throw</v>
      </c>
      <c r="I178" s="27">
        <v>2</v>
      </c>
      <c r="J178" s="23">
        <v>2</v>
      </c>
      <c r="K178" s="28">
        <v>2</v>
      </c>
      <c r="L178" s="25">
        <f t="shared" si="22"/>
        <v>6</v>
      </c>
      <c r="S178" s="2" t="s">
        <v>660</v>
      </c>
      <c r="U178" s="1" t="s">
        <v>17</v>
      </c>
    </row>
    <row r="179" spans="2:21" x14ac:dyDescent="0.35">
      <c r="B179" s="226"/>
      <c r="C179" s="22" t="s">
        <v>11</v>
      </c>
      <c r="D179" s="23" t="s">
        <v>191</v>
      </c>
      <c r="E179" s="24" t="s">
        <v>38</v>
      </c>
      <c r="F179" s="25" t="s">
        <v>39</v>
      </c>
      <c r="G179" s="26" t="str">
        <f t="shared" si="21"/>
        <v>Interclub - Youth - Women's 4x25m Manikin Relay</v>
      </c>
      <c r="I179" s="27">
        <v>4</v>
      </c>
      <c r="J179" s="23">
        <v>4</v>
      </c>
      <c r="K179" s="28">
        <v>4</v>
      </c>
      <c r="L179" s="25">
        <f t="shared" si="22"/>
        <v>12</v>
      </c>
      <c r="S179" s="2" t="s">
        <v>660</v>
      </c>
      <c r="U179" s="1" t="s">
        <v>14</v>
      </c>
    </row>
    <row r="180" spans="2:21" x14ac:dyDescent="0.35">
      <c r="B180" s="226"/>
      <c r="C180" s="22" t="s">
        <v>15</v>
      </c>
      <c r="D180" s="23" t="s">
        <v>192</v>
      </c>
      <c r="E180" s="24" t="s">
        <v>38</v>
      </c>
      <c r="F180" s="25" t="s">
        <v>39</v>
      </c>
      <c r="G180" s="26" t="str">
        <f t="shared" si="21"/>
        <v>Interclub - Youth - Men's 4x25m Manikin Relay</v>
      </c>
      <c r="I180" s="27">
        <v>4</v>
      </c>
      <c r="J180" s="23">
        <v>4</v>
      </c>
      <c r="K180" s="28">
        <v>4</v>
      </c>
      <c r="L180" s="25">
        <f t="shared" si="22"/>
        <v>12</v>
      </c>
      <c r="S180" s="2" t="s">
        <v>660</v>
      </c>
      <c r="U180" s="1" t="s">
        <v>17</v>
      </c>
    </row>
    <row r="181" spans="2:21" x14ac:dyDescent="0.35">
      <c r="B181" s="226"/>
      <c r="C181" s="22" t="s">
        <v>11</v>
      </c>
      <c r="D181" s="23" t="s">
        <v>193</v>
      </c>
      <c r="E181" s="24" t="s">
        <v>42</v>
      </c>
      <c r="F181" s="25" t="s">
        <v>39</v>
      </c>
      <c r="G181" s="26" t="str">
        <f t="shared" si="21"/>
        <v>Interclub - Youth - Women's 4x50m Obstacle Relay</v>
      </c>
      <c r="I181" s="27">
        <v>4</v>
      </c>
      <c r="J181" s="23">
        <v>4</v>
      </c>
      <c r="K181" s="28">
        <v>4</v>
      </c>
      <c r="L181" s="25">
        <f t="shared" si="22"/>
        <v>12</v>
      </c>
      <c r="S181" s="2" t="s">
        <v>660</v>
      </c>
      <c r="U181" s="1" t="s">
        <v>14</v>
      </c>
    </row>
    <row r="182" spans="2:21" x14ac:dyDescent="0.35">
      <c r="B182" s="226"/>
      <c r="C182" s="22" t="s">
        <v>15</v>
      </c>
      <c r="D182" s="23" t="s">
        <v>194</v>
      </c>
      <c r="E182" s="24" t="s">
        <v>42</v>
      </c>
      <c r="F182" s="25" t="s">
        <v>39</v>
      </c>
      <c r="G182" s="26" t="str">
        <f t="shared" si="21"/>
        <v>Interclub - Youth - Men's 4x50m Obstacle Relay</v>
      </c>
      <c r="I182" s="27">
        <v>4</v>
      </c>
      <c r="J182" s="23">
        <v>4</v>
      </c>
      <c r="K182" s="28">
        <v>4</v>
      </c>
      <c r="L182" s="25">
        <f t="shared" si="22"/>
        <v>12</v>
      </c>
      <c r="S182" s="2" t="s">
        <v>660</v>
      </c>
      <c r="U182" s="1" t="s">
        <v>17</v>
      </c>
    </row>
    <row r="183" spans="2:21" x14ac:dyDescent="0.35">
      <c r="B183" s="226"/>
      <c r="C183" s="22" t="s">
        <v>11</v>
      </c>
      <c r="D183" s="23" t="s">
        <v>195</v>
      </c>
      <c r="E183" s="24" t="s">
        <v>45</v>
      </c>
      <c r="F183" s="25" t="s">
        <v>39</v>
      </c>
      <c r="G183" s="26" t="str">
        <f t="shared" si="21"/>
        <v>Interclub - Youth - Women's 4x50m Medley Relay</v>
      </c>
      <c r="I183" s="27">
        <v>4</v>
      </c>
      <c r="J183" s="23">
        <v>4</v>
      </c>
      <c r="K183" s="28">
        <v>4</v>
      </c>
      <c r="L183" s="25">
        <f t="shared" si="22"/>
        <v>12</v>
      </c>
      <c r="S183" s="2" t="s">
        <v>660</v>
      </c>
      <c r="U183" s="1" t="s">
        <v>14</v>
      </c>
    </row>
    <row r="184" spans="2:21" ht="10.5" thickBot="1" x14ac:dyDescent="0.4">
      <c r="B184" s="227"/>
      <c r="C184" s="30" t="s">
        <v>15</v>
      </c>
      <c r="D184" s="23" t="s">
        <v>196</v>
      </c>
      <c r="E184" s="31" t="s">
        <v>45</v>
      </c>
      <c r="F184" s="32" t="s">
        <v>39</v>
      </c>
      <c r="G184" s="33" t="str">
        <f t="shared" si="21"/>
        <v>Interclub - Youth - Men's 4x50m Medley Relay</v>
      </c>
      <c r="I184" s="34">
        <v>4</v>
      </c>
      <c r="J184" s="35">
        <v>4</v>
      </c>
      <c r="K184" s="36">
        <v>4</v>
      </c>
      <c r="L184" s="32">
        <f t="shared" si="22"/>
        <v>12</v>
      </c>
      <c r="S184" s="2" t="s">
        <v>660</v>
      </c>
      <c r="U184" s="1" t="s">
        <v>17</v>
      </c>
    </row>
    <row r="185" spans="2:21" ht="10.8" thickBot="1" x14ac:dyDescent="0.45">
      <c r="B185" s="37" t="s">
        <v>47</v>
      </c>
      <c r="C185" s="38"/>
      <c r="D185" s="38"/>
      <c r="E185" s="38"/>
      <c r="F185" s="38"/>
      <c r="G185" s="38"/>
      <c r="H185" s="39"/>
      <c r="I185" s="40">
        <f>SUM(I165:I184)</f>
        <v>40</v>
      </c>
      <c r="J185" s="41">
        <f>SUM(J165:J184)</f>
        <v>40</v>
      </c>
      <c r="K185" s="11">
        <f>SUM(K165:K184)</f>
        <v>40</v>
      </c>
      <c r="L185" s="12">
        <f>SUM(L165:L184)</f>
        <v>120</v>
      </c>
    </row>
    <row r="186" spans="2:21" ht="10.5" thickBot="1" x14ac:dyDescent="0.4"/>
    <row r="187" spans="2:21" x14ac:dyDescent="0.35">
      <c r="B187" s="225" t="s">
        <v>48</v>
      </c>
      <c r="C187" s="42" t="s">
        <v>11</v>
      </c>
      <c r="D187" s="43" t="s">
        <v>197</v>
      </c>
      <c r="E187" s="52" t="s">
        <v>50</v>
      </c>
      <c r="F187" s="21">
        <v>2</v>
      </c>
      <c r="G187" s="45" t="str">
        <f t="shared" ref="G187:G206" si="23">CONCATENATE(S187,U187,E187)</f>
        <v>Interclub - Youth - Women's Surf Race</v>
      </c>
      <c r="I187" s="42">
        <v>1</v>
      </c>
      <c r="J187" s="43">
        <v>1</v>
      </c>
      <c r="K187" s="46">
        <v>1</v>
      </c>
      <c r="L187" s="21">
        <f>SUM(I187:K187)</f>
        <v>3</v>
      </c>
      <c r="S187" s="2" t="s">
        <v>660</v>
      </c>
      <c r="U187" s="1" t="s">
        <v>14</v>
      </c>
    </row>
    <row r="188" spans="2:21" x14ac:dyDescent="0.35">
      <c r="B188" s="226"/>
      <c r="C188" s="27" t="s">
        <v>15</v>
      </c>
      <c r="D188" s="23" t="s">
        <v>198</v>
      </c>
      <c r="E188" s="53" t="s">
        <v>50</v>
      </c>
      <c r="F188" s="25">
        <v>2</v>
      </c>
      <c r="G188" s="26" t="str">
        <f t="shared" si="23"/>
        <v>Interclub - Youth - Men's Surf Race</v>
      </c>
      <c r="I188" s="27">
        <v>1</v>
      </c>
      <c r="J188" s="23">
        <v>1</v>
      </c>
      <c r="K188" s="28">
        <v>1</v>
      </c>
      <c r="L188" s="25">
        <f>SUM(I188:K188)</f>
        <v>3</v>
      </c>
      <c r="S188" s="2" t="s">
        <v>660</v>
      </c>
      <c r="U188" s="1" t="s">
        <v>17</v>
      </c>
    </row>
    <row r="189" spans="2:21" x14ac:dyDescent="0.35">
      <c r="B189" s="226"/>
      <c r="C189" s="27" t="s">
        <v>11</v>
      </c>
      <c r="D189" s="23" t="s">
        <v>199</v>
      </c>
      <c r="E189" s="53" t="s">
        <v>53</v>
      </c>
      <c r="F189" s="25">
        <v>2</v>
      </c>
      <c r="G189" s="26" t="str">
        <f t="shared" si="23"/>
        <v>Interclub - Youth - Women's Board Race</v>
      </c>
      <c r="I189" s="27">
        <v>1</v>
      </c>
      <c r="J189" s="23">
        <v>1</v>
      </c>
      <c r="K189" s="28">
        <v>1</v>
      </c>
      <c r="L189" s="25">
        <f t="shared" ref="L189:L206" si="24">SUM(I189:K189)</f>
        <v>3</v>
      </c>
      <c r="S189" s="2" t="s">
        <v>660</v>
      </c>
      <c r="U189" s="1" t="s">
        <v>14</v>
      </c>
    </row>
    <row r="190" spans="2:21" x14ac:dyDescent="0.35">
      <c r="B190" s="226"/>
      <c r="C190" s="27" t="s">
        <v>15</v>
      </c>
      <c r="D190" s="23" t="s">
        <v>200</v>
      </c>
      <c r="E190" s="53" t="s">
        <v>53</v>
      </c>
      <c r="F190" s="25">
        <v>2</v>
      </c>
      <c r="G190" s="26" t="str">
        <f t="shared" si="23"/>
        <v>Interclub - Youth - Men's Board Race</v>
      </c>
      <c r="I190" s="27">
        <v>1</v>
      </c>
      <c r="J190" s="23">
        <v>1</v>
      </c>
      <c r="K190" s="28">
        <v>1</v>
      </c>
      <c r="L190" s="25">
        <f t="shared" si="24"/>
        <v>3</v>
      </c>
      <c r="S190" s="2" t="s">
        <v>660</v>
      </c>
      <c r="U190" s="1" t="s">
        <v>17</v>
      </c>
    </row>
    <row r="191" spans="2:21" x14ac:dyDescent="0.35">
      <c r="B191" s="226"/>
      <c r="C191" s="27" t="s">
        <v>11</v>
      </c>
      <c r="D191" s="23" t="s">
        <v>201</v>
      </c>
      <c r="E191" s="53" t="s">
        <v>56</v>
      </c>
      <c r="F191" s="25">
        <v>2</v>
      </c>
      <c r="G191" s="26" t="str">
        <f t="shared" si="23"/>
        <v>Interclub - Youth - Women's Surf Ski Race</v>
      </c>
      <c r="I191" s="27">
        <v>1</v>
      </c>
      <c r="J191" s="23">
        <v>1</v>
      </c>
      <c r="K191" s="28">
        <v>1</v>
      </c>
      <c r="L191" s="25">
        <f t="shared" si="24"/>
        <v>3</v>
      </c>
      <c r="S191" s="2" t="s">
        <v>660</v>
      </c>
      <c r="U191" s="1" t="s">
        <v>14</v>
      </c>
    </row>
    <row r="192" spans="2:21" x14ac:dyDescent="0.35">
      <c r="B192" s="226"/>
      <c r="C192" s="27" t="s">
        <v>15</v>
      </c>
      <c r="D192" s="23" t="s">
        <v>202</v>
      </c>
      <c r="E192" s="53" t="s">
        <v>56</v>
      </c>
      <c r="F192" s="25">
        <v>2</v>
      </c>
      <c r="G192" s="26" t="str">
        <f t="shared" si="23"/>
        <v>Interclub - Youth - Men's Surf Ski Race</v>
      </c>
      <c r="I192" s="27">
        <v>1</v>
      </c>
      <c r="J192" s="23">
        <v>1</v>
      </c>
      <c r="K192" s="28">
        <v>1</v>
      </c>
      <c r="L192" s="25">
        <f t="shared" si="24"/>
        <v>3</v>
      </c>
      <c r="S192" s="2" t="s">
        <v>660</v>
      </c>
      <c r="U192" s="1" t="s">
        <v>17</v>
      </c>
    </row>
    <row r="193" spans="2:21" x14ac:dyDescent="0.35">
      <c r="B193" s="226"/>
      <c r="C193" s="27" t="s">
        <v>11</v>
      </c>
      <c r="D193" s="23" t="s">
        <v>203</v>
      </c>
      <c r="E193" s="53" t="s">
        <v>59</v>
      </c>
      <c r="F193" s="25">
        <v>2</v>
      </c>
      <c r="G193" s="26" t="str">
        <f t="shared" si="23"/>
        <v>Interclub - Youth - Women's Oceanwoman</v>
      </c>
      <c r="I193" s="27">
        <v>1</v>
      </c>
      <c r="J193" s="23">
        <v>1</v>
      </c>
      <c r="K193" s="28">
        <v>1</v>
      </c>
      <c r="L193" s="25">
        <f t="shared" si="24"/>
        <v>3</v>
      </c>
      <c r="S193" s="2" t="s">
        <v>660</v>
      </c>
      <c r="U193" s="1" t="s">
        <v>14</v>
      </c>
    </row>
    <row r="194" spans="2:21" x14ac:dyDescent="0.35">
      <c r="B194" s="226"/>
      <c r="C194" s="27" t="s">
        <v>15</v>
      </c>
      <c r="D194" s="23" t="s">
        <v>204</v>
      </c>
      <c r="E194" s="53" t="s">
        <v>61</v>
      </c>
      <c r="F194" s="25">
        <v>2</v>
      </c>
      <c r="G194" s="26" t="str">
        <f t="shared" si="23"/>
        <v>Interclub - Youth - Men's Oceanman</v>
      </c>
      <c r="I194" s="27">
        <v>1</v>
      </c>
      <c r="J194" s="23">
        <v>1</v>
      </c>
      <c r="K194" s="28">
        <v>1</v>
      </c>
      <c r="L194" s="25">
        <f t="shared" si="24"/>
        <v>3</v>
      </c>
      <c r="S194" s="2" t="s">
        <v>660</v>
      </c>
      <c r="U194" s="1" t="s">
        <v>17</v>
      </c>
    </row>
    <row r="195" spans="2:21" x14ac:dyDescent="0.35">
      <c r="B195" s="226"/>
      <c r="C195" s="27" t="s">
        <v>11</v>
      </c>
      <c r="D195" s="23" t="s">
        <v>205</v>
      </c>
      <c r="E195" s="53" t="s">
        <v>63</v>
      </c>
      <c r="F195" s="25">
        <v>2</v>
      </c>
      <c r="G195" s="26" t="str">
        <f t="shared" si="23"/>
        <v>Interclub - Youth - Women's Beach Flags</v>
      </c>
      <c r="I195" s="27">
        <v>1</v>
      </c>
      <c r="J195" s="23">
        <v>1</v>
      </c>
      <c r="K195" s="28">
        <v>1</v>
      </c>
      <c r="L195" s="25">
        <f t="shared" si="24"/>
        <v>3</v>
      </c>
      <c r="S195" s="2" t="s">
        <v>660</v>
      </c>
      <c r="U195" s="1" t="s">
        <v>14</v>
      </c>
    </row>
    <row r="196" spans="2:21" x14ac:dyDescent="0.35">
      <c r="B196" s="226"/>
      <c r="C196" s="27" t="s">
        <v>15</v>
      </c>
      <c r="D196" s="23" t="s">
        <v>206</v>
      </c>
      <c r="E196" s="53" t="s">
        <v>63</v>
      </c>
      <c r="F196" s="25">
        <v>2</v>
      </c>
      <c r="G196" s="26" t="str">
        <f t="shared" si="23"/>
        <v>Interclub - Youth - Men's Beach Flags</v>
      </c>
      <c r="I196" s="27">
        <v>1</v>
      </c>
      <c r="J196" s="23">
        <v>1</v>
      </c>
      <c r="K196" s="28">
        <v>1</v>
      </c>
      <c r="L196" s="25">
        <f t="shared" si="24"/>
        <v>3</v>
      </c>
      <c r="S196" s="2" t="s">
        <v>660</v>
      </c>
      <c r="U196" s="1" t="s">
        <v>17</v>
      </c>
    </row>
    <row r="197" spans="2:21" x14ac:dyDescent="0.35">
      <c r="B197" s="226"/>
      <c r="C197" s="27" t="s">
        <v>11</v>
      </c>
      <c r="D197" s="23" t="s">
        <v>207</v>
      </c>
      <c r="E197" s="53" t="s">
        <v>66</v>
      </c>
      <c r="F197" s="25">
        <v>2</v>
      </c>
      <c r="G197" s="26" t="str">
        <f t="shared" si="23"/>
        <v>Interclub - Youth - Women's Beach Sprint</v>
      </c>
      <c r="I197" s="27">
        <v>1</v>
      </c>
      <c r="J197" s="23">
        <v>1</v>
      </c>
      <c r="K197" s="28">
        <v>1</v>
      </c>
      <c r="L197" s="25">
        <f t="shared" si="24"/>
        <v>3</v>
      </c>
      <c r="S197" s="2" t="s">
        <v>660</v>
      </c>
      <c r="U197" s="1" t="s">
        <v>14</v>
      </c>
    </row>
    <row r="198" spans="2:21" x14ac:dyDescent="0.35">
      <c r="B198" s="226"/>
      <c r="C198" s="27" t="s">
        <v>15</v>
      </c>
      <c r="D198" s="23" t="s">
        <v>208</v>
      </c>
      <c r="E198" s="53" t="s">
        <v>66</v>
      </c>
      <c r="F198" s="25">
        <v>2</v>
      </c>
      <c r="G198" s="26" t="str">
        <f t="shared" si="23"/>
        <v>Interclub - Youth - Men's Beach Sprint</v>
      </c>
      <c r="I198" s="27">
        <v>1</v>
      </c>
      <c r="J198" s="23">
        <v>1</v>
      </c>
      <c r="K198" s="28">
        <v>1</v>
      </c>
      <c r="L198" s="25">
        <f t="shared" si="24"/>
        <v>3</v>
      </c>
      <c r="S198" s="2" t="s">
        <v>660</v>
      </c>
      <c r="U198" s="1" t="s">
        <v>17</v>
      </c>
    </row>
    <row r="199" spans="2:21" x14ac:dyDescent="0.35">
      <c r="B199" s="226"/>
      <c r="C199" s="27" t="s">
        <v>11</v>
      </c>
      <c r="D199" s="23" t="s">
        <v>209</v>
      </c>
      <c r="E199" s="53" t="s">
        <v>69</v>
      </c>
      <c r="F199" s="25" t="s">
        <v>35</v>
      </c>
      <c r="G199" s="26" t="str">
        <f t="shared" si="23"/>
        <v>Interclub - Youth - Women's Board Rescue</v>
      </c>
      <c r="I199" s="27">
        <v>2</v>
      </c>
      <c r="J199" s="23">
        <v>2</v>
      </c>
      <c r="K199" s="28">
        <v>2</v>
      </c>
      <c r="L199" s="25">
        <f t="shared" si="24"/>
        <v>6</v>
      </c>
      <c r="S199" s="2" t="s">
        <v>660</v>
      </c>
      <c r="U199" s="1" t="s">
        <v>14</v>
      </c>
    </row>
    <row r="200" spans="2:21" x14ac:dyDescent="0.35">
      <c r="B200" s="226"/>
      <c r="C200" s="27" t="s">
        <v>15</v>
      </c>
      <c r="D200" s="23" t="s">
        <v>210</v>
      </c>
      <c r="E200" s="53" t="s">
        <v>69</v>
      </c>
      <c r="F200" s="25" t="s">
        <v>35</v>
      </c>
      <c r="G200" s="26" t="str">
        <f t="shared" si="23"/>
        <v>Interclub - Youth - Men's Board Rescue</v>
      </c>
      <c r="I200" s="27">
        <v>2</v>
      </c>
      <c r="J200" s="23">
        <v>2</v>
      </c>
      <c r="K200" s="28">
        <v>2</v>
      </c>
      <c r="L200" s="25">
        <f t="shared" si="24"/>
        <v>6</v>
      </c>
      <c r="S200" s="2" t="s">
        <v>660</v>
      </c>
      <c r="U200" s="1" t="s">
        <v>17</v>
      </c>
    </row>
    <row r="201" spans="2:21" x14ac:dyDescent="0.35">
      <c r="B201" s="226"/>
      <c r="C201" s="27" t="s">
        <v>11</v>
      </c>
      <c r="D201" s="23" t="s">
        <v>211</v>
      </c>
      <c r="E201" s="53" t="s">
        <v>72</v>
      </c>
      <c r="F201" s="25" t="s">
        <v>39</v>
      </c>
      <c r="G201" s="26" t="str">
        <f t="shared" si="23"/>
        <v>Interclub - Youth - Women's Rescue Tube Rescue</v>
      </c>
      <c r="I201" s="27">
        <v>4</v>
      </c>
      <c r="J201" s="23">
        <v>4</v>
      </c>
      <c r="K201" s="28">
        <v>4</v>
      </c>
      <c r="L201" s="25">
        <f t="shared" si="24"/>
        <v>12</v>
      </c>
      <c r="S201" s="2" t="s">
        <v>660</v>
      </c>
      <c r="U201" s="1" t="s">
        <v>14</v>
      </c>
    </row>
    <row r="202" spans="2:21" x14ac:dyDescent="0.35">
      <c r="B202" s="226"/>
      <c r="C202" s="27" t="s">
        <v>15</v>
      </c>
      <c r="D202" s="23" t="s">
        <v>212</v>
      </c>
      <c r="E202" s="53" t="s">
        <v>72</v>
      </c>
      <c r="F202" s="25" t="s">
        <v>39</v>
      </c>
      <c r="G202" s="26" t="str">
        <f t="shared" si="23"/>
        <v>Interclub - Youth - Men's Rescue Tube Rescue</v>
      </c>
      <c r="I202" s="27">
        <v>4</v>
      </c>
      <c r="J202" s="23">
        <v>4</v>
      </c>
      <c r="K202" s="28">
        <v>4</v>
      </c>
      <c r="L202" s="25">
        <f t="shared" si="24"/>
        <v>12</v>
      </c>
      <c r="S202" s="2" t="s">
        <v>660</v>
      </c>
      <c r="U202" s="1" t="s">
        <v>17</v>
      </c>
    </row>
    <row r="203" spans="2:21" x14ac:dyDescent="0.35">
      <c r="B203" s="226"/>
      <c r="C203" s="27" t="s">
        <v>11</v>
      </c>
      <c r="D203" s="23" t="s">
        <v>213</v>
      </c>
      <c r="E203" s="53" t="s">
        <v>75</v>
      </c>
      <c r="F203" s="25" t="s">
        <v>39</v>
      </c>
      <c r="G203" s="26" t="str">
        <f t="shared" si="23"/>
        <v>Interclub - Youth - Women's Beach Relay</v>
      </c>
      <c r="I203" s="27">
        <v>4</v>
      </c>
      <c r="J203" s="23">
        <v>4</v>
      </c>
      <c r="K203" s="28">
        <v>4</v>
      </c>
      <c r="L203" s="25">
        <f t="shared" si="24"/>
        <v>12</v>
      </c>
      <c r="S203" s="2" t="s">
        <v>660</v>
      </c>
      <c r="U203" s="1" t="s">
        <v>14</v>
      </c>
    </row>
    <row r="204" spans="2:21" x14ac:dyDescent="0.35">
      <c r="B204" s="226"/>
      <c r="C204" s="27" t="s">
        <v>15</v>
      </c>
      <c r="D204" s="23" t="s">
        <v>214</v>
      </c>
      <c r="E204" s="53" t="s">
        <v>75</v>
      </c>
      <c r="F204" s="25" t="s">
        <v>39</v>
      </c>
      <c r="G204" s="26" t="str">
        <f t="shared" si="23"/>
        <v>Interclub - Youth - Men's Beach Relay</v>
      </c>
      <c r="I204" s="27">
        <v>4</v>
      </c>
      <c r="J204" s="23">
        <v>4</v>
      </c>
      <c r="K204" s="28">
        <v>4</v>
      </c>
      <c r="L204" s="25">
        <f t="shared" si="24"/>
        <v>12</v>
      </c>
      <c r="S204" s="2" t="s">
        <v>660</v>
      </c>
      <c r="U204" s="1" t="s">
        <v>17</v>
      </c>
    </row>
    <row r="205" spans="2:21" x14ac:dyDescent="0.35">
      <c r="B205" s="226"/>
      <c r="C205" s="27" t="s">
        <v>11</v>
      </c>
      <c r="D205" s="23" t="s">
        <v>215</v>
      </c>
      <c r="E205" s="53" t="s">
        <v>78</v>
      </c>
      <c r="F205" s="25" t="s">
        <v>39</v>
      </c>
      <c r="G205" s="26" t="str">
        <f t="shared" si="23"/>
        <v>Interclub - Youth - Women's Oceanwoman Relay</v>
      </c>
      <c r="I205" s="27">
        <v>4</v>
      </c>
      <c r="J205" s="23">
        <v>4</v>
      </c>
      <c r="K205" s="28">
        <v>4</v>
      </c>
      <c r="L205" s="25">
        <f t="shared" si="24"/>
        <v>12</v>
      </c>
      <c r="S205" s="2" t="s">
        <v>660</v>
      </c>
      <c r="U205" s="1" t="s">
        <v>14</v>
      </c>
    </row>
    <row r="206" spans="2:21" ht="10.5" thickBot="1" x14ac:dyDescent="0.4">
      <c r="B206" s="227"/>
      <c r="C206" s="34" t="s">
        <v>15</v>
      </c>
      <c r="D206" s="23" t="s">
        <v>216</v>
      </c>
      <c r="E206" s="54" t="s">
        <v>80</v>
      </c>
      <c r="F206" s="32" t="s">
        <v>39</v>
      </c>
      <c r="G206" s="33" t="str">
        <f t="shared" si="23"/>
        <v>Interclub - Youth - Men's Oceanman Relay</v>
      </c>
      <c r="I206" s="34">
        <v>4</v>
      </c>
      <c r="J206" s="35">
        <v>4</v>
      </c>
      <c r="K206" s="36">
        <v>4</v>
      </c>
      <c r="L206" s="32">
        <f t="shared" si="24"/>
        <v>12</v>
      </c>
      <c r="S206" s="2" t="s">
        <v>660</v>
      </c>
      <c r="U206" s="1" t="s">
        <v>17</v>
      </c>
    </row>
    <row r="207" spans="2:21" ht="10.8" thickBot="1" x14ac:dyDescent="0.45">
      <c r="B207" s="37" t="s">
        <v>47</v>
      </c>
      <c r="C207" s="38"/>
      <c r="D207" s="38"/>
      <c r="E207" s="38"/>
      <c r="F207" s="38"/>
      <c r="G207" s="38"/>
      <c r="H207" s="39"/>
      <c r="I207" s="40">
        <f>SUM(I187:I206)</f>
        <v>40</v>
      </c>
      <c r="J207" s="41">
        <f>SUM(J187:J206)</f>
        <v>40</v>
      </c>
      <c r="K207" s="11">
        <f>SUM(K187:K206)</f>
        <v>40</v>
      </c>
      <c r="L207" s="12">
        <f>SUM(L187:L206)</f>
        <v>120</v>
      </c>
    </row>
    <row r="208" spans="2:21" ht="10.5" thickBot="1" x14ac:dyDescent="0.4">
      <c r="I208" s="1"/>
    </row>
    <row r="209" spans="2:21" ht="10.5" x14ac:dyDescent="0.4">
      <c r="B209" s="183" t="s">
        <v>81</v>
      </c>
      <c r="C209" s="42" t="s">
        <v>82</v>
      </c>
      <c r="D209" s="43" t="s">
        <v>217</v>
      </c>
      <c r="E209" s="44" t="s">
        <v>84</v>
      </c>
      <c r="F209" s="21" t="s">
        <v>39</v>
      </c>
      <c r="G209" s="45" t="str">
        <f>CONCATENATE(S209,U209,E209)</f>
        <v>Interclub - Youth - SERC</v>
      </c>
      <c r="I209" s="42">
        <v>4</v>
      </c>
      <c r="J209" s="43">
        <v>4</v>
      </c>
      <c r="K209" s="46">
        <v>4</v>
      </c>
      <c r="L209" s="21">
        <f>SUM(I209:K209)</f>
        <v>12</v>
      </c>
      <c r="S209" s="2" t="s">
        <v>660</v>
      </c>
    </row>
    <row r="210" spans="2:21" ht="10.5" x14ac:dyDescent="0.4">
      <c r="B210" s="182" t="s">
        <v>81</v>
      </c>
      <c r="C210" s="27" t="s">
        <v>82</v>
      </c>
      <c r="D210" s="23" t="s">
        <v>218</v>
      </c>
      <c r="E210" s="24" t="s">
        <v>86</v>
      </c>
      <c r="F210" s="25" t="s">
        <v>39</v>
      </c>
      <c r="G210" s="26" t="str">
        <f t="shared" ref="G210:G211" si="25">CONCATENATE(S210,U210,E210)</f>
        <v>Interclub - Youth - 4x50m Lifesaver Relay</v>
      </c>
      <c r="I210" s="27">
        <v>4</v>
      </c>
      <c r="J210" s="23">
        <v>4</v>
      </c>
      <c r="K210" s="28">
        <v>4</v>
      </c>
      <c r="L210" s="25">
        <f t="shared" ref="L210:L211" si="26">SUM(I210:K210)</f>
        <v>12</v>
      </c>
      <c r="S210" s="2" t="s">
        <v>660</v>
      </c>
    </row>
    <row r="211" spans="2:21" ht="10.8" thickBot="1" x14ac:dyDescent="0.45">
      <c r="B211" s="179" t="s">
        <v>88</v>
      </c>
      <c r="C211" s="189" t="s">
        <v>82</v>
      </c>
      <c r="D211" s="190" t="s">
        <v>219</v>
      </c>
      <c r="E211" s="184" t="s">
        <v>90</v>
      </c>
      <c r="F211" s="185" t="s">
        <v>87</v>
      </c>
      <c r="G211" s="55" t="str">
        <f t="shared" si="25"/>
        <v>Interclub - Youth - Ocean Lifesaver Relay</v>
      </c>
      <c r="H211" s="47"/>
      <c r="I211" s="34">
        <v>4</v>
      </c>
      <c r="J211" s="35">
        <v>4</v>
      </c>
      <c r="K211" s="36">
        <v>4</v>
      </c>
      <c r="L211" s="32">
        <f t="shared" si="26"/>
        <v>12</v>
      </c>
      <c r="S211" s="2" t="s">
        <v>660</v>
      </c>
    </row>
    <row r="212" spans="2:21" ht="10.8" thickBot="1" x14ac:dyDescent="0.45">
      <c r="B212" s="37" t="s">
        <v>47</v>
      </c>
      <c r="C212" s="38"/>
      <c r="D212" s="38"/>
      <c r="E212" s="38"/>
      <c r="F212" s="38"/>
      <c r="G212" s="48"/>
      <c r="I212" s="40">
        <f>SUM(I209:I211)</f>
        <v>12</v>
      </c>
      <c r="J212" s="41">
        <f t="shared" ref="J212:L212" si="27">SUM(J209:J211)</f>
        <v>12</v>
      </c>
      <c r="K212" s="11">
        <f t="shared" si="27"/>
        <v>12</v>
      </c>
      <c r="L212" s="12">
        <f t="shared" si="27"/>
        <v>36</v>
      </c>
    </row>
    <row r="213" spans="2:21" ht="10.5" x14ac:dyDescent="0.4">
      <c r="B213" s="51"/>
      <c r="C213" s="51"/>
      <c r="D213" s="51"/>
      <c r="E213" s="51"/>
      <c r="F213" s="13"/>
      <c r="G213" s="13"/>
      <c r="I213" s="1"/>
      <c r="J213" s="1"/>
      <c r="K213" s="1"/>
    </row>
    <row r="214" spans="2:21" ht="10.8" thickBot="1" x14ac:dyDescent="0.45">
      <c r="B214" s="51"/>
      <c r="C214" s="51"/>
      <c r="D214" s="51"/>
      <c r="E214" s="51"/>
      <c r="F214" s="13"/>
      <c r="G214" s="13"/>
      <c r="I214" s="1"/>
      <c r="J214" s="1"/>
      <c r="K214" s="1"/>
    </row>
    <row r="215" spans="2:21" ht="10.8" thickBot="1" x14ac:dyDescent="0.45">
      <c r="B215" s="3" t="s">
        <v>706</v>
      </c>
      <c r="C215" s="4"/>
      <c r="D215" s="4"/>
      <c r="E215" s="4"/>
      <c r="F215" s="4"/>
      <c r="G215" s="4"/>
      <c r="I215" s="230" t="s">
        <v>0</v>
      </c>
      <c r="J215" s="231"/>
      <c r="K215" s="231"/>
      <c r="L215" s="232"/>
      <c r="T215" s="1"/>
    </row>
    <row r="216" spans="2:21" ht="10.8" thickBot="1" x14ac:dyDescent="0.45">
      <c r="B216" s="51"/>
      <c r="C216" s="51"/>
      <c r="D216" s="51"/>
      <c r="E216" s="51"/>
      <c r="F216" s="13"/>
      <c r="G216" s="13"/>
      <c r="T216" s="1"/>
    </row>
    <row r="217" spans="2:21" ht="10.8" thickBot="1" x14ac:dyDescent="0.45">
      <c r="B217" s="228" t="s">
        <v>220</v>
      </c>
      <c r="C217" s="229"/>
      <c r="D217" s="229"/>
      <c r="E217" s="229"/>
      <c r="F217" s="8" t="s">
        <v>4</v>
      </c>
      <c r="G217" s="8"/>
      <c r="I217" s="9" t="s">
        <v>6</v>
      </c>
      <c r="J217" s="10" t="s">
        <v>7</v>
      </c>
      <c r="K217" s="11" t="s">
        <v>8</v>
      </c>
      <c r="L217" s="12" t="s">
        <v>9</v>
      </c>
      <c r="M217" s="13"/>
      <c r="N217" s="13"/>
      <c r="O217" s="13"/>
      <c r="P217" s="13"/>
      <c r="Q217" s="13"/>
      <c r="R217" s="13"/>
    </row>
    <row r="218" spans="2:21" x14ac:dyDescent="0.35">
      <c r="B218" s="225" t="s">
        <v>10</v>
      </c>
      <c r="C218" s="42" t="s">
        <v>11</v>
      </c>
      <c r="D218" s="43" t="s">
        <v>221</v>
      </c>
      <c r="E218" s="44" t="s">
        <v>13</v>
      </c>
      <c r="F218" s="21">
        <v>1</v>
      </c>
      <c r="G218" s="18" t="str">
        <f t="shared" ref="G218:G243" si="28">CONCATENATE(S218,T218,U218,E218)</f>
        <v>Interclub - Masters - 30-34 - Women's 200m Obstacle Swim</v>
      </c>
      <c r="I218" s="42">
        <v>1</v>
      </c>
      <c r="J218" s="43">
        <v>1</v>
      </c>
      <c r="K218" s="46">
        <v>1</v>
      </c>
      <c r="L218" s="21">
        <f t="shared" ref="L218:L227" si="29">SUM(I218:K218)</f>
        <v>3</v>
      </c>
      <c r="S218" s="2" t="s">
        <v>222</v>
      </c>
      <c r="T218" s="2" t="s">
        <v>223</v>
      </c>
      <c r="U218" s="1" t="s">
        <v>14</v>
      </c>
    </row>
    <row r="219" spans="2:21" x14ac:dyDescent="0.35">
      <c r="B219" s="226"/>
      <c r="C219" s="27" t="s">
        <v>15</v>
      </c>
      <c r="D219" s="23" t="s">
        <v>224</v>
      </c>
      <c r="E219" s="24" t="s">
        <v>13</v>
      </c>
      <c r="F219" s="25">
        <v>1</v>
      </c>
      <c r="G219" s="18" t="str">
        <f t="shared" si="28"/>
        <v>Interclub - Masters - 30-34 - Men's 200m Obstacle Swim</v>
      </c>
      <c r="I219" s="27">
        <v>1</v>
      </c>
      <c r="J219" s="23">
        <v>1</v>
      </c>
      <c r="K219" s="28">
        <v>1</v>
      </c>
      <c r="L219" s="25">
        <f t="shared" si="29"/>
        <v>3</v>
      </c>
      <c r="S219" s="2" t="s">
        <v>222</v>
      </c>
      <c r="T219" s="2" t="s">
        <v>223</v>
      </c>
      <c r="U219" s="1" t="s">
        <v>17</v>
      </c>
    </row>
    <row r="220" spans="2:21" x14ac:dyDescent="0.35">
      <c r="B220" s="226"/>
      <c r="C220" s="27" t="s">
        <v>11</v>
      </c>
      <c r="D220" s="23" t="s">
        <v>225</v>
      </c>
      <c r="E220" s="24" t="s">
        <v>19</v>
      </c>
      <c r="F220" s="25">
        <v>1</v>
      </c>
      <c r="G220" s="18" t="str">
        <f t="shared" si="28"/>
        <v>Interclub - Masters - 30-34 - Women's 50m Manikin Carry</v>
      </c>
      <c r="I220" s="27">
        <v>1</v>
      </c>
      <c r="J220" s="23">
        <v>1</v>
      </c>
      <c r="K220" s="28">
        <v>1</v>
      </c>
      <c r="L220" s="25">
        <f t="shared" si="29"/>
        <v>3</v>
      </c>
      <c r="S220" s="2" t="s">
        <v>222</v>
      </c>
      <c r="T220" s="2" t="s">
        <v>223</v>
      </c>
      <c r="U220" s="1" t="s">
        <v>14</v>
      </c>
    </row>
    <row r="221" spans="2:21" x14ac:dyDescent="0.35">
      <c r="B221" s="226"/>
      <c r="C221" s="27" t="s">
        <v>15</v>
      </c>
      <c r="D221" s="23" t="s">
        <v>226</v>
      </c>
      <c r="E221" s="24" t="s">
        <v>19</v>
      </c>
      <c r="F221" s="25">
        <v>1</v>
      </c>
      <c r="G221" s="18" t="str">
        <f t="shared" si="28"/>
        <v>Interclub - Masters - 30-34 - Men's 50m Manikin Carry</v>
      </c>
      <c r="I221" s="27">
        <v>1</v>
      </c>
      <c r="J221" s="23">
        <v>1</v>
      </c>
      <c r="K221" s="28">
        <v>1</v>
      </c>
      <c r="L221" s="25">
        <f t="shared" si="29"/>
        <v>3</v>
      </c>
      <c r="S221" s="2" t="s">
        <v>222</v>
      </c>
      <c r="T221" s="2" t="s">
        <v>223</v>
      </c>
      <c r="U221" s="1" t="s">
        <v>17</v>
      </c>
    </row>
    <row r="222" spans="2:21" x14ac:dyDescent="0.35">
      <c r="B222" s="226"/>
      <c r="C222" s="27" t="s">
        <v>11</v>
      </c>
      <c r="D222" s="23" t="s">
        <v>227</v>
      </c>
      <c r="E222" s="24" t="s">
        <v>25</v>
      </c>
      <c r="F222" s="25">
        <v>1</v>
      </c>
      <c r="G222" s="18" t="str">
        <f t="shared" si="28"/>
        <v>Interclub - Masters - 30-34 - Women's 100m Manikin Carry with Fins</v>
      </c>
      <c r="I222" s="27">
        <v>1</v>
      </c>
      <c r="J222" s="23">
        <v>1</v>
      </c>
      <c r="K222" s="28">
        <v>1</v>
      </c>
      <c r="L222" s="25">
        <f t="shared" si="29"/>
        <v>3</v>
      </c>
      <c r="S222" s="2" t="s">
        <v>222</v>
      </c>
      <c r="T222" s="2" t="s">
        <v>223</v>
      </c>
      <c r="U222" s="1" t="s">
        <v>14</v>
      </c>
    </row>
    <row r="223" spans="2:21" x14ac:dyDescent="0.35">
      <c r="B223" s="226"/>
      <c r="C223" s="27" t="s">
        <v>15</v>
      </c>
      <c r="D223" s="23" t="s">
        <v>228</v>
      </c>
      <c r="E223" s="24" t="s">
        <v>25</v>
      </c>
      <c r="F223" s="25">
        <v>1</v>
      </c>
      <c r="G223" s="18" t="str">
        <f t="shared" si="28"/>
        <v>Interclub - Masters - 30-34 - Men's 100m Manikin Carry with Fins</v>
      </c>
      <c r="I223" s="27">
        <v>1</v>
      </c>
      <c r="J223" s="23">
        <v>1</v>
      </c>
      <c r="K223" s="28">
        <v>1</v>
      </c>
      <c r="L223" s="25">
        <f t="shared" si="29"/>
        <v>3</v>
      </c>
      <c r="S223" s="2" t="s">
        <v>222</v>
      </c>
      <c r="T223" s="2" t="s">
        <v>223</v>
      </c>
      <c r="U223" s="1" t="s">
        <v>17</v>
      </c>
    </row>
    <row r="224" spans="2:21" x14ac:dyDescent="0.35">
      <c r="B224" s="226"/>
      <c r="C224" s="27" t="s">
        <v>11</v>
      </c>
      <c r="D224" s="23" t="s">
        <v>229</v>
      </c>
      <c r="E224" s="24" t="s">
        <v>28</v>
      </c>
      <c r="F224" s="25">
        <v>1</v>
      </c>
      <c r="G224" s="18" t="str">
        <f t="shared" si="28"/>
        <v>Interclub - Masters - 30-34 - Women's 100m Manikin Tow with Fins</v>
      </c>
      <c r="I224" s="27">
        <v>1</v>
      </c>
      <c r="J224" s="23">
        <v>1</v>
      </c>
      <c r="K224" s="28">
        <v>1</v>
      </c>
      <c r="L224" s="25">
        <f t="shared" si="29"/>
        <v>3</v>
      </c>
      <c r="S224" s="2" t="s">
        <v>222</v>
      </c>
      <c r="T224" s="2" t="s">
        <v>223</v>
      </c>
      <c r="U224" s="1" t="s">
        <v>14</v>
      </c>
    </row>
    <row r="225" spans="2:21" x14ac:dyDescent="0.35">
      <c r="B225" s="226"/>
      <c r="C225" s="27" t="s">
        <v>15</v>
      </c>
      <c r="D225" s="23" t="s">
        <v>230</v>
      </c>
      <c r="E225" s="24" t="s">
        <v>28</v>
      </c>
      <c r="F225" s="25">
        <v>1</v>
      </c>
      <c r="G225" s="18" t="str">
        <f t="shared" si="28"/>
        <v>Interclub - Masters - 30-34 - Men's 100m Manikin Tow with Fins</v>
      </c>
      <c r="I225" s="27">
        <v>1</v>
      </c>
      <c r="J225" s="23">
        <v>1</v>
      </c>
      <c r="K225" s="28">
        <v>1</v>
      </c>
      <c r="L225" s="25">
        <f t="shared" si="29"/>
        <v>3</v>
      </c>
      <c r="S225" s="2" t="s">
        <v>222</v>
      </c>
      <c r="T225" s="2" t="s">
        <v>223</v>
      </c>
      <c r="U225" s="1" t="s">
        <v>17</v>
      </c>
    </row>
    <row r="226" spans="2:21" x14ac:dyDescent="0.35">
      <c r="B226" s="226"/>
      <c r="C226" s="27" t="s">
        <v>11</v>
      </c>
      <c r="D226" s="23" t="s">
        <v>231</v>
      </c>
      <c r="E226" s="24" t="s">
        <v>34</v>
      </c>
      <c r="F226" s="25">
        <v>2</v>
      </c>
      <c r="G226" s="18" t="str">
        <f t="shared" si="28"/>
        <v>Interclub - Masters - 30-34 - Women's Line Throw</v>
      </c>
      <c r="I226" s="27">
        <v>2</v>
      </c>
      <c r="J226" s="23">
        <v>2</v>
      </c>
      <c r="K226" s="28">
        <v>2</v>
      </c>
      <c r="L226" s="25">
        <f t="shared" si="29"/>
        <v>6</v>
      </c>
      <c r="S226" s="2" t="s">
        <v>222</v>
      </c>
      <c r="T226" s="2" t="s">
        <v>223</v>
      </c>
      <c r="U226" s="1" t="s">
        <v>14</v>
      </c>
    </row>
    <row r="227" spans="2:21" ht="10.5" thickBot="1" x14ac:dyDescent="0.4">
      <c r="B227" s="227"/>
      <c r="C227" s="34" t="s">
        <v>15</v>
      </c>
      <c r="D227" s="35" t="s">
        <v>232</v>
      </c>
      <c r="E227" s="31" t="s">
        <v>34</v>
      </c>
      <c r="F227" s="32">
        <v>2</v>
      </c>
      <c r="G227" s="33" t="str">
        <f t="shared" si="28"/>
        <v>Interclub - Masters - 30-34 - Men's Line Throw</v>
      </c>
      <c r="I227" s="34">
        <v>2</v>
      </c>
      <c r="J227" s="35">
        <v>2</v>
      </c>
      <c r="K227" s="36">
        <v>2</v>
      </c>
      <c r="L227" s="32">
        <f t="shared" si="29"/>
        <v>6</v>
      </c>
      <c r="S227" s="2" t="s">
        <v>222</v>
      </c>
      <c r="T227" s="2" t="s">
        <v>223</v>
      </c>
      <c r="U227" s="1" t="s">
        <v>17</v>
      </c>
    </row>
    <row r="228" spans="2:21" x14ac:dyDescent="0.35">
      <c r="B228" s="225" t="s">
        <v>48</v>
      </c>
      <c r="C228" s="42" t="s">
        <v>11</v>
      </c>
      <c r="D228" s="43" t="s">
        <v>233</v>
      </c>
      <c r="E228" s="44" t="s">
        <v>50</v>
      </c>
      <c r="F228" s="21">
        <v>1</v>
      </c>
      <c r="G228" s="18" t="str">
        <f t="shared" si="28"/>
        <v>Interclub - Masters - 30-34 - Women's Surf Race</v>
      </c>
      <c r="I228" s="42">
        <v>1</v>
      </c>
      <c r="J228" s="43">
        <v>1</v>
      </c>
      <c r="K228" s="46">
        <v>1</v>
      </c>
      <c r="L228" s="21">
        <f>SUM(I228:K228)</f>
        <v>3</v>
      </c>
      <c r="S228" s="2" t="s">
        <v>222</v>
      </c>
      <c r="T228" s="2" t="s">
        <v>223</v>
      </c>
      <c r="U228" s="1" t="s">
        <v>14</v>
      </c>
    </row>
    <row r="229" spans="2:21" x14ac:dyDescent="0.35">
      <c r="B229" s="226"/>
      <c r="C229" s="27" t="s">
        <v>15</v>
      </c>
      <c r="D229" s="23" t="s">
        <v>234</v>
      </c>
      <c r="E229" s="24" t="s">
        <v>50</v>
      </c>
      <c r="F229" s="25">
        <v>1</v>
      </c>
      <c r="G229" s="18" t="str">
        <f t="shared" si="28"/>
        <v>Interclub - Masters - 30-34 - Men's Surf Race</v>
      </c>
      <c r="I229" s="19">
        <v>1</v>
      </c>
      <c r="J229" s="15">
        <v>1</v>
      </c>
      <c r="K229" s="20">
        <v>1</v>
      </c>
      <c r="L229" s="25">
        <f t="shared" ref="L229:L243" si="30">SUM(I229:K229)</f>
        <v>3</v>
      </c>
      <c r="S229" s="2" t="s">
        <v>222</v>
      </c>
      <c r="T229" s="2" t="s">
        <v>223</v>
      </c>
      <c r="U229" s="1" t="s">
        <v>17</v>
      </c>
    </row>
    <row r="230" spans="2:21" x14ac:dyDescent="0.35">
      <c r="B230" s="226"/>
      <c r="C230" s="27" t="s">
        <v>11</v>
      </c>
      <c r="D230" s="23" t="s">
        <v>235</v>
      </c>
      <c r="E230" s="24" t="s">
        <v>53</v>
      </c>
      <c r="F230" s="25">
        <v>1</v>
      </c>
      <c r="G230" s="18" t="str">
        <f t="shared" si="28"/>
        <v>Interclub - Masters - 30-34 - Women's Board Race</v>
      </c>
      <c r="I230" s="19">
        <v>1</v>
      </c>
      <c r="J230" s="15">
        <v>1</v>
      </c>
      <c r="K230" s="20">
        <v>1</v>
      </c>
      <c r="L230" s="25">
        <f t="shared" si="30"/>
        <v>3</v>
      </c>
      <c r="S230" s="2" t="s">
        <v>222</v>
      </c>
      <c r="T230" s="2" t="s">
        <v>223</v>
      </c>
      <c r="U230" s="1" t="s">
        <v>14</v>
      </c>
    </row>
    <row r="231" spans="2:21" x14ac:dyDescent="0.35">
      <c r="B231" s="226"/>
      <c r="C231" s="27" t="s">
        <v>15</v>
      </c>
      <c r="D231" s="23" t="s">
        <v>236</v>
      </c>
      <c r="E231" s="24" t="s">
        <v>53</v>
      </c>
      <c r="F231" s="25">
        <v>1</v>
      </c>
      <c r="G231" s="18" t="str">
        <f t="shared" si="28"/>
        <v>Interclub - Masters - 30-34 - Men's Board Race</v>
      </c>
      <c r="I231" s="19">
        <v>1</v>
      </c>
      <c r="J231" s="15">
        <v>1</v>
      </c>
      <c r="K231" s="20">
        <v>1</v>
      </c>
      <c r="L231" s="25">
        <f t="shared" si="30"/>
        <v>3</v>
      </c>
      <c r="S231" s="2" t="s">
        <v>222</v>
      </c>
      <c r="T231" s="2" t="s">
        <v>223</v>
      </c>
      <c r="U231" s="1" t="s">
        <v>17</v>
      </c>
    </row>
    <row r="232" spans="2:21" x14ac:dyDescent="0.35">
      <c r="B232" s="226"/>
      <c r="C232" s="27" t="s">
        <v>11</v>
      </c>
      <c r="D232" s="23" t="s">
        <v>237</v>
      </c>
      <c r="E232" s="24" t="s">
        <v>56</v>
      </c>
      <c r="F232" s="25">
        <v>1</v>
      </c>
      <c r="G232" s="18" t="str">
        <f t="shared" si="28"/>
        <v>Interclub - Masters - 30-34 - Women's Surf Ski Race</v>
      </c>
      <c r="I232" s="19">
        <v>1</v>
      </c>
      <c r="J232" s="15">
        <v>1</v>
      </c>
      <c r="K232" s="20">
        <v>1</v>
      </c>
      <c r="L232" s="25">
        <f t="shared" si="30"/>
        <v>3</v>
      </c>
      <c r="S232" s="2" t="s">
        <v>222</v>
      </c>
      <c r="T232" s="2" t="s">
        <v>223</v>
      </c>
      <c r="U232" s="1" t="s">
        <v>14</v>
      </c>
    </row>
    <row r="233" spans="2:21" x14ac:dyDescent="0.35">
      <c r="B233" s="226"/>
      <c r="C233" s="27" t="s">
        <v>15</v>
      </c>
      <c r="D233" s="23" t="s">
        <v>238</v>
      </c>
      <c r="E233" s="24" t="s">
        <v>56</v>
      </c>
      <c r="F233" s="25">
        <v>1</v>
      </c>
      <c r="G233" s="18" t="str">
        <f t="shared" si="28"/>
        <v>Interclub - Masters - 30-34 - Men's Surf Ski Race</v>
      </c>
      <c r="I233" s="19">
        <v>1</v>
      </c>
      <c r="J233" s="15">
        <v>1</v>
      </c>
      <c r="K233" s="20">
        <v>1</v>
      </c>
      <c r="L233" s="25">
        <f t="shared" si="30"/>
        <v>3</v>
      </c>
      <c r="S233" s="2" t="s">
        <v>222</v>
      </c>
      <c r="T233" s="2" t="s">
        <v>223</v>
      </c>
      <c r="U233" s="1" t="s">
        <v>17</v>
      </c>
    </row>
    <row r="234" spans="2:21" x14ac:dyDescent="0.35">
      <c r="B234" s="226"/>
      <c r="C234" s="27" t="s">
        <v>11</v>
      </c>
      <c r="D234" s="23" t="s">
        <v>239</v>
      </c>
      <c r="E234" s="24" t="s">
        <v>59</v>
      </c>
      <c r="F234" s="25">
        <v>1</v>
      </c>
      <c r="G234" s="18" t="str">
        <f t="shared" si="28"/>
        <v>Interclub - Masters - 30-34 - Women's Oceanwoman</v>
      </c>
      <c r="I234" s="19">
        <v>1</v>
      </c>
      <c r="J234" s="15">
        <v>1</v>
      </c>
      <c r="K234" s="20">
        <v>1</v>
      </c>
      <c r="L234" s="25">
        <f t="shared" si="30"/>
        <v>3</v>
      </c>
      <c r="S234" s="2" t="s">
        <v>222</v>
      </c>
      <c r="T234" s="2" t="s">
        <v>223</v>
      </c>
      <c r="U234" s="1" t="s">
        <v>14</v>
      </c>
    </row>
    <row r="235" spans="2:21" x14ac:dyDescent="0.35">
      <c r="B235" s="226"/>
      <c r="C235" s="27" t="s">
        <v>15</v>
      </c>
      <c r="D235" s="23" t="s">
        <v>240</v>
      </c>
      <c r="E235" s="24" t="s">
        <v>61</v>
      </c>
      <c r="F235" s="25">
        <v>1</v>
      </c>
      <c r="G235" s="18" t="str">
        <f t="shared" si="28"/>
        <v>Interclub - Masters - 30-34 - Men's Oceanman</v>
      </c>
      <c r="I235" s="19">
        <v>1</v>
      </c>
      <c r="J235" s="15">
        <v>1</v>
      </c>
      <c r="K235" s="20">
        <v>1</v>
      </c>
      <c r="L235" s="25">
        <f t="shared" si="30"/>
        <v>3</v>
      </c>
      <c r="S235" s="2" t="s">
        <v>222</v>
      </c>
      <c r="T235" s="2" t="s">
        <v>223</v>
      </c>
      <c r="U235" s="1" t="s">
        <v>17</v>
      </c>
    </row>
    <row r="236" spans="2:21" x14ac:dyDescent="0.35">
      <c r="B236" s="226"/>
      <c r="C236" s="27" t="s">
        <v>11</v>
      </c>
      <c r="D236" s="23" t="s">
        <v>241</v>
      </c>
      <c r="E236" s="24" t="s">
        <v>63</v>
      </c>
      <c r="F236" s="25">
        <v>1</v>
      </c>
      <c r="G236" s="18" t="str">
        <f t="shared" si="28"/>
        <v>Interclub - Masters - 30-34 - Women's Beach Flags</v>
      </c>
      <c r="I236" s="19">
        <v>1</v>
      </c>
      <c r="J236" s="15">
        <v>1</v>
      </c>
      <c r="K236" s="20">
        <v>1</v>
      </c>
      <c r="L236" s="25">
        <f t="shared" si="30"/>
        <v>3</v>
      </c>
      <c r="S236" s="2" t="s">
        <v>222</v>
      </c>
      <c r="T236" s="2" t="s">
        <v>223</v>
      </c>
      <c r="U236" s="1" t="s">
        <v>14</v>
      </c>
    </row>
    <row r="237" spans="2:21" x14ac:dyDescent="0.35">
      <c r="B237" s="226"/>
      <c r="C237" s="27" t="s">
        <v>15</v>
      </c>
      <c r="D237" s="23" t="s">
        <v>242</v>
      </c>
      <c r="E237" s="24" t="s">
        <v>63</v>
      </c>
      <c r="F237" s="25">
        <v>1</v>
      </c>
      <c r="G237" s="18" t="str">
        <f t="shared" si="28"/>
        <v>Interclub - Masters - 30-34 - Men's Beach Flags</v>
      </c>
      <c r="I237" s="19">
        <v>1</v>
      </c>
      <c r="J237" s="15">
        <v>1</v>
      </c>
      <c r="K237" s="20">
        <v>1</v>
      </c>
      <c r="L237" s="25">
        <f t="shared" si="30"/>
        <v>3</v>
      </c>
      <c r="S237" s="2" t="s">
        <v>222</v>
      </c>
      <c r="T237" s="2" t="s">
        <v>223</v>
      </c>
      <c r="U237" s="1" t="s">
        <v>17</v>
      </c>
    </row>
    <row r="238" spans="2:21" x14ac:dyDescent="0.35">
      <c r="B238" s="226"/>
      <c r="C238" s="27" t="s">
        <v>11</v>
      </c>
      <c r="D238" s="23" t="s">
        <v>243</v>
      </c>
      <c r="E238" s="24" t="s">
        <v>66</v>
      </c>
      <c r="F238" s="25">
        <v>1</v>
      </c>
      <c r="G238" s="18" t="str">
        <f t="shared" si="28"/>
        <v>Interclub - Masters - 30-34 - Women's Beach Sprint</v>
      </c>
      <c r="I238" s="19">
        <v>1</v>
      </c>
      <c r="J238" s="15">
        <v>1</v>
      </c>
      <c r="K238" s="20">
        <v>1</v>
      </c>
      <c r="L238" s="25">
        <f t="shared" si="30"/>
        <v>3</v>
      </c>
      <c r="S238" s="2" t="s">
        <v>222</v>
      </c>
      <c r="T238" s="2" t="s">
        <v>223</v>
      </c>
      <c r="U238" s="1" t="s">
        <v>14</v>
      </c>
    </row>
    <row r="239" spans="2:21" x14ac:dyDescent="0.35">
      <c r="B239" s="226"/>
      <c r="C239" s="27" t="s">
        <v>15</v>
      </c>
      <c r="D239" s="23" t="s">
        <v>244</v>
      </c>
      <c r="E239" s="24" t="s">
        <v>66</v>
      </c>
      <c r="F239" s="25">
        <v>1</v>
      </c>
      <c r="G239" s="18" t="str">
        <f t="shared" si="28"/>
        <v>Interclub - Masters - 30-34 - Men's Beach Sprint</v>
      </c>
      <c r="I239" s="19">
        <v>1</v>
      </c>
      <c r="J239" s="15">
        <v>1</v>
      </c>
      <c r="K239" s="20">
        <v>1</v>
      </c>
      <c r="L239" s="25">
        <f t="shared" si="30"/>
        <v>3</v>
      </c>
      <c r="S239" s="2" t="s">
        <v>222</v>
      </c>
      <c r="T239" s="2" t="s">
        <v>223</v>
      </c>
      <c r="U239" s="1" t="s">
        <v>17</v>
      </c>
    </row>
    <row r="240" spans="2:21" x14ac:dyDescent="0.35">
      <c r="B240" s="226"/>
      <c r="C240" s="27" t="s">
        <v>11</v>
      </c>
      <c r="D240" s="23" t="s">
        <v>245</v>
      </c>
      <c r="E240" s="24" t="s">
        <v>246</v>
      </c>
      <c r="F240" s="25">
        <v>1</v>
      </c>
      <c r="G240" s="18" t="str">
        <f t="shared" si="28"/>
        <v>Interclub - Masters - 30-34 - Women's 2km Beach Run</v>
      </c>
      <c r="I240" s="19">
        <v>1</v>
      </c>
      <c r="J240" s="15">
        <v>1</v>
      </c>
      <c r="K240" s="20">
        <v>1</v>
      </c>
      <c r="L240" s="25">
        <f t="shared" si="30"/>
        <v>3</v>
      </c>
      <c r="S240" s="2" t="s">
        <v>222</v>
      </c>
      <c r="T240" s="2" t="s">
        <v>223</v>
      </c>
      <c r="U240" s="1" t="s">
        <v>14</v>
      </c>
    </row>
    <row r="241" spans="2:21" x14ac:dyDescent="0.35">
      <c r="B241" s="226"/>
      <c r="C241" s="27" t="s">
        <v>15</v>
      </c>
      <c r="D241" s="23" t="s">
        <v>247</v>
      </c>
      <c r="E241" s="24" t="s">
        <v>246</v>
      </c>
      <c r="F241" s="25">
        <v>1</v>
      </c>
      <c r="G241" s="18" t="str">
        <f t="shared" si="28"/>
        <v>Interclub - Masters - 30-34 - Men's 2km Beach Run</v>
      </c>
      <c r="I241" s="19">
        <v>1</v>
      </c>
      <c r="J241" s="15">
        <v>1</v>
      </c>
      <c r="K241" s="20">
        <v>1</v>
      </c>
      <c r="L241" s="25">
        <f t="shared" si="30"/>
        <v>3</v>
      </c>
      <c r="S241" s="2" t="s">
        <v>222</v>
      </c>
      <c r="T241" s="2" t="s">
        <v>223</v>
      </c>
      <c r="U241" s="1" t="s">
        <v>17</v>
      </c>
    </row>
    <row r="242" spans="2:21" x14ac:dyDescent="0.35">
      <c r="B242" s="226"/>
      <c r="C242" s="27" t="s">
        <v>11</v>
      </c>
      <c r="D242" s="23" t="s">
        <v>248</v>
      </c>
      <c r="E242" s="24" t="s">
        <v>69</v>
      </c>
      <c r="F242" s="25">
        <v>2</v>
      </c>
      <c r="G242" s="18" t="str">
        <f t="shared" si="28"/>
        <v>Interclub - Masters - 30-34 - Women's Board Rescue</v>
      </c>
      <c r="I242" s="19">
        <v>2</v>
      </c>
      <c r="J242" s="15">
        <v>2</v>
      </c>
      <c r="K242" s="20">
        <v>2</v>
      </c>
      <c r="L242" s="25">
        <f t="shared" si="30"/>
        <v>6</v>
      </c>
      <c r="S242" s="2" t="s">
        <v>222</v>
      </c>
      <c r="T242" s="2" t="s">
        <v>223</v>
      </c>
      <c r="U242" s="1" t="s">
        <v>14</v>
      </c>
    </row>
    <row r="243" spans="2:21" ht="10.5" thickBot="1" x14ac:dyDescent="0.4">
      <c r="B243" s="227"/>
      <c r="C243" s="34" t="s">
        <v>15</v>
      </c>
      <c r="D243" s="35" t="s">
        <v>249</v>
      </c>
      <c r="E243" s="31" t="s">
        <v>69</v>
      </c>
      <c r="F243" s="32">
        <v>2</v>
      </c>
      <c r="G243" s="55" t="str">
        <f t="shared" si="28"/>
        <v>Interclub - Masters - 30-34 - Men's Board Rescue</v>
      </c>
      <c r="I243" s="56">
        <v>2</v>
      </c>
      <c r="J243" s="57">
        <v>2</v>
      </c>
      <c r="K243" s="58">
        <v>2</v>
      </c>
      <c r="L243" s="32">
        <f t="shared" si="30"/>
        <v>6</v>
      </c>
      <c r="S243" s="2" t="s">
        <v>222</v>
      </c>
      <c r="T243" s="2" t="s">
        <v>223</v>
      </c>
      <c r="U243" s="1" t="s">
        <v>17</v>
      </c>
    </row>
    <row r="244" spans="2:21" ht="10.8" thickBot="1" x14ac:dyDescent="0.45">
      <c r="B244" s="37" t="s">
        <v>47</v>
      </c>
      <c r="C244" s="38"/>
      <c r="D244" s="38"/>
      <c r="E244" s="38"/>
      <c r="F244" s="38"/>
      <c r="G244" s="38"/>
      <c r="H244" s="39"/>
      <c r="I244" s="40">
        <f>SUM(I218:I243)</f>
        <v>30</v>
      </c>
      <c r="J244" s="41">
        <f>SUM(J218:J243)</f>
        <v>30</v>
      </c>
      <c r="K244" s="11">
        <f>SUM(K218:K243)</f>
        <v>30</v>
      </c>
      <c r="L244" s="12">
        <f>SUM(L218:L243)</f>
        <v>90</v>
      </c>
      <c r="S244" s="1"/>
      <c r="T244" s="1"/>
    </row>
    <row r="245" spans="2:21" ht="10.5" thickBot="1" x14ac:dyDescent="0.4">
      <c r="I245" s="1"/>
      <c r="S245" s="1"/>
      <c r="T245" s="1"/>
    </row>
    <row r="246" spans="2:21" ht="10.8" thickBot="1" x14ac:dyDescent="0.45">
      <c r="B246" s="228" t="s">
        <v>250</v>
      </c>
      <c r="C246" s="229"/>
      <c r="D246" s="229"/>
      <c r="E246" s="229"/>
      <c r="F246" s="8" t="s">
        <v>4</v>
      </c>
      <c r="G246" s="8" t="s">
        <v>251</v>
      </c>
      <c r="I246" s="40" t="s">
        <v>6</v>
      </c>
      <c r="J246" s="10" t="s">
        <v>7</v>
      </c>
      <c r="K246" s="11" t="s">
        <v>8</v>
      </c>
      <c r="L246" s="59" t="s">
        <v>9</v>
      </c>
      <c r="M246" s="13"/>
      <c r="N246" s="13"/>
      <c r="O246" s="13"/>
      <c r="P246" s="13"/>
      <c r="Q246" s="13"/>
      <c r="R246" s="13"/>
      <c r="S246" s="1"/>
      <c r="T246" s="1"/>
    </row>
    <row r="247" spans="2:21" x14ac:dyDescent="0.35">
      <c r="B247" s="225" t="s">
        <v>10</v>
      </c>
      <c r="C247" s="49" t="s">
        <v>11</v>
      </c>
      <c r="D247" s="43" t="s">
        <v>252</v>
      </c>
      <c r="E247" s="44" t="s">
        <v>13</v>
      </c>
      <c r="F247" s="21">
        <v>1</v>
      </c>
      <c r="G247" s="60" t="str">
        <f t="shared" ref="G247:G272" si="31">CONCATENATE(S247,T247,U247,E247)</f>
        <v>Interclub - Masters - 35-39 - Women's 200m Obstacle Swim</v>
      </c>
      <c r="I247" s="19">
        <v>1</v>
      </c>
      <c r="J247" s="15">
        <v>1</v>
      </c>
      <c r="K247" s="20">
        <v>1</v>
      </c>
      <c r="L247" s="21">
        <f t="shared" ref="L247:L256" si="32">SUM(I247:K247)</f>
        <v>3</v>
      </c>
      <c r="S247" s="2" t="s">
        <v>222</v>
      </c>
      <c r="T247" s="2" t="s">
        <v>253</v>
      </c>
      <c r="U247" s="1" t="s">
        <v>14</v>
      </c>
    </row>
    <row r="248" spans="2:21" x14ac:dyDescent="0.35">
      <c r="B248" s="226"/>
      <c r="C248" s="22" t="s">
        <v>15</v>
      </c>
      <c r="D248" s="23" t="s">
        <v>254</v>
      </c>
      <c r="E248" s="24" t="s">
        <v>13</v>
      </c>
      <c r="F248" s="25">
        <v>1</v>
      </c>
      <c r="G248" s="60" t="str">
        <f t="shared" si="31"/>
        <v>Interclub - Masters - 35-39 - Men's 200m Obstacle Swim</v>
      </c>
      <c r="I248" s="27">
        <v>1</v>
      </c>
      <c r="J248" s="23">
        <v>1</v>
      </c>
      <c r="K248" s="28">
        <v>1</v>
      </c>
      <c r="L248" s="25">
        <f t="shared" si="32"/>
        <v>3</v>
      </c>
      <c r="S248" s="2" t="s">
        <v>222</v>
      </c>
      <c r="T248" s="2" t="s">
        <v>253</v>
      </c>
      <c r="U248" s="1" t="s">
        <v>17</v>
      </c>
    </row>
    <row r="249" spans="2:21" x14ac:dyDescent="0.35">
      <c r="B249" s="226"/>
      <c r="C249" s="22" t="s">
        <v>11</v>
      </c>
      <c r="D249" s="23" t="s">
        <v>255</v>
      </c>
      <c r="E249" s="24" t="s">
        <v>19</v>
      </c>
      <c r="F249" s="25">
        <v>1</v>
      </c>
      <c r="G249" s="60" t="str">
        <f t="shared" si="31"/>
        <v>Interclub - Masters - 35-39 - Women's 50m Manikin Carry</v>
      </c>
      <c r="I249" s="27">
        <v>1</v>
      </c>
      <c r="J249" s="23">
        <v>1</v>
      </c>
      <c r="K249" s="28">
        <v>1</v>
      </c>
      <c r="L249" s="25">
        <f t="shared" si="32"/>
        <v>3</v>
      </c>
      <c r="S249" s="2" t="s">
        <v>222</v>
      </c>
      <c r="T249" s="2" t="s">
        <v>253</v>
      </c>
      <c r="U249" s="1" t="s">
        <v>14</v>
      </c>
    </row>
    <row r="250" spans="2:21" x14ac:dyDescent="0.35">
      <c r="B250" s="226"/>
      <c r="C250" s="22" t="s">
        <v>15</v>
      </c>
      <c r="D250" s="23" t="s">
        <v>256</v>
      </c>
      <c r="E250" s="24" t="s">
        <v>19</v>
      </c>
      <c r="F250" s="25">
        <v>1</v>
      </c>
      <c r="G250" s="60" t="str">
        <f t="shared" si="31"/>
        <v>Interclub - Masters - 35-39 - Men's 50m Manikin Carry</v>
      </c>
      <c r="I250" s="27">
        <v>1</v>
      </c>
      <c r="J250" s="23">
        <v>1</v>
      </c>
      <c r="K250" s="28">
        <v>1</v>
      </c>
      <c r="L250" s="25">
        <f t="shared" si="32"/>
        <v>3</v>
      </c>
      <c r="S250" s="2" t="s">
        <v>222</v>
      </c>
      <c r="T250" s="2" t="s">
        <v>253</v>
      </c>
      <c r="U250" s="1" t="s">
        <v>17</v>
      </c>
    </row>
    <row r="251" spans="2:21" x14ac:dyDescent="0.35">
      <c r="B251" s="226"/>
      <c r="C251" s="22" t="s">
        <v>11</v>
      </c>
      <c r="D251" s="23" t="s">
        <v>257</v>
      </c>
      <c r="E251" s="24" t="s">
        <v>25</v>
      </c>
      <c r="F251" s="25">
        <v>1</v>
      </c>
      <c r="G251" s="60" t="str">
        <f t="shared" si="31"/>
        <v>Interclub - Masters - 35-39 - Women's 100m Manikin Carry with Fins</v>
      </c>
      <c r="I251" s="27">
        <v>1</v>
      </c>
      <c r="J251" s="23">
        <v>1</v>
      </c>
      <c r="K251" s="28">
        <v>1</v>
      </c>
      <c r="L251" s="25">
        <f t="shared" si="32"/>
        <v>3</v>
      </c>
      <c r="S251" s="2" t="s">
        <v>222</v>
      </c>
      <c r="T251" s="2" t="s">
        <v>253</v>
      </c>
      <c r="U251" s="1" t="s">
        <v>14</v>
      </c>
    </row>
    <row r="252" spans="2:21" x14ac:dyDescent="0.35">
      <c r="B252" s="226"/>
      <c r="C252" s="22" t="s">
        <v>15</v>
      </c>
      <c r="D252" s="23" t="s">
        <v>258</v>
      </c>
      <c r="E252" s="24" t="s">
        <v>25</v>
      </c>
      <c r="F252" s="25">
        <v>1</v>
      </c>
      <c r="G252" s="60" t="str">
        <f t="shared" si="31"/>
        <v>Interclub - Masters - 35-39 - Men's 100m Manikin Carry with Fins</v>
      </c>
      <c r="I252" s="27">
        <v>1</v>
      </c>
      <c r="J252" s="23">
        <v>1</v>
      </c>
      <c r="K252" s="28">
        <v>1</v>
      </c>
      <c r="L252" s="25">
        <f t="shared" si="32"/>
        <v>3</v>
      </c>
      <c r="S252" s="2" t="s">
        <v>222</v>
      </c>
      <c r="T252" s="2" t="s">
        <v>253</v>
      </c>
      <c r="U252" s="1" t="s">
        <v>17</v>
      </c>
    </row>
    <row r="253" spans="2:21" x14ac:dyDescent="0.35">
      <c r="B253" s="226"/>
      <c r="C253" s="22" t="s">
        <v>11</v>
      </c>
      <c r="D253" s="23" t="s">
        <v>259</v>
      </c>
      <c r="E253" s="24" t="s">
        <v>28</v>
      </c>
      <c r="F253" s="25">
        <v>1</v>
      </c>
      <c r="G253" s="60" t="str">
        <f t="shared" si="31"/>
        <v>Interclub - Masters - 35-39 - Women's 100m Manikin Tow with Fins</v>
      </c>
      <c r="I253" s="27">
        <v>1</v>
      </c>
      <c r="J253" s="23">
        <v>1</v>
      </c>
      <c r="K253" s="28">
        <v>1</v>
      </c>
      <c r="L253" s="25">
        <f t="shared" si="32"/>
        <v>3</v>
      </c>
      <c r="S253" s="2" t="s">
        <v>222</v>
      </c>
      <c r="T253" s="2" t="s">
        <v>253</v>
      </c>
      <c r="U253" s="1" t="s">
        <v>14</v>
      </c>
    </row>
    <row r="254" spans="2:21" x14ac:dyDescent="0.35">
      <c r="B254" s="226"/>
      <c r="C254" s="22" t="s">
        <v>15</v>
      </c>
      <c r="D254" s="23" t="s">
        <v>260</v>
      </c>
      <c r="E254" s="24" t="s">
        <v>28</v>
      </c>
      <c r="F254" s="25">
        <v>1</v>
      </c>
      <c r="G254" s="60" t="str">
        <f t="shared" si="31"/>
        <v>Interclub - Masters - 35-39 - Men's 100m Manikin Tow with Fins</v>
      </c>
      <c r="I254" s="27">
        <v>1</v>
      </c>
      <c r="J254" s="23">
        <v>1</v>
      </c>
      <c r="K254" s="28">
        <v>1</v>
      </c>
      <c r="L254" s="25">
        <f t="shared" si="32"/>
        <v>3</v>
      </c>
      <c r="S254" s="2" t="s">
        <v>222</v>
      </c>
      <c r="T254" s="2" t="s">
        <v>253</v>
      </c>
      <c r="U254" s="1" t="s">
        <v>17</v>
      </c>
    </row>
    <row r="255" spans="2:21" x14ac:dyDescent="0.35">
      <c r="B255" s="226"/>
      <c r="C255" s="22" t="s">
        <v>11</v>
      </c>
      <c r="D255" s="23" t="s">
        <v>261</v>
      </c>
      <c r="E255" s="24" t="s">
        <v>34</v>
      </c>
      <c r="F255" s="25">
        <v>2</v>
      </c>
      <c r="G255" s="60" t="str">
        <f t="shared" si="31"/>
        <v>Interclub - Masters - 35-39 - Women's Line Throw</v>
      </c>
      <c r="I255" s="27">
        <v>2</v>
      </c>
      <c r="J255" s="23">
        <v>2</v>
      </c>
      <c r="K255" s="28">
        <v>2</v>
      </c>
      <c r="L255" s="25">
        <f t="shared" si="32"/>
        <v>6</v>
      </c>
      <c r="S255" s="2" t="s">
        <v>222</v>
      </c>
      <c r="T255" s="2" t="s">
        <v>253</v>
      </c>
      <c r="U255" s="1" t="s">
        <v>14</v>
      </c>
    </row>
    <row r="256" spans="2:21" ht="10.5" thickBot="1" x14ac:dyDescent="0.4">
      <c r="B256" s="227"/>
      <c r="C256" s="34" t="s">
        <v>15</v>
      </c>
      <c r="D256" s="35" t="s">
        <v>262</v>
      </c>
      <c r="E256" s="31" t="s">
        <v>34</v>
      </c>
      <c r="F256" s="32">
        <v>2</v>
      </c>
      <c r="G256" s="61" t="str">
        <f t="shared" si="31"/>
        <v>Interclub - Masters - 35-39 - Men's Line Throw</v>
      </c>
      <c r="I256" s="34">
        <v>2</v>
      </c>
      <c r="J256" s="35">
        <v>2</v>
      </c>
      <c r="K256" s="36">
        <v>2</v>
      </c>
      <c r="L256" s="32">
        <f t="shared" si="32"/>
        <v>6</v>
      </c>
      <c r="S256" s="2" t="s">
        <v>222</v>
      </c>
      <c r="T256" s="2" t="s">
        <v>253</v>
      </c>
      <c r="U256" s="1" t="s">
        <v>17</v>
      </c>
    </row>
    <row r="257" spans="2:21" x14ac:dyDescent="0.35">
      <c r="B257" s="225" t="s">
        <v>263</v>
      </c>
      <c r="C257" s="42" t="s">
        <v>11</v>
      </c>
      <c r="D257" s="43" t="s">
        <v>264</v>
      </c>
      <c r="E257" s="44" t="s">
        <v>50</v>
      </c>
      <c r="F257" s="21">
        <v>1</v>
      </c>
      <c r="G257" s="60" t="str">
        <f t="shared" si="31"/>
        <v>Interclub - Masters - 35-39 - Women's Surf Race</v>
      </c>
      <c r="I257" s="42">
        <v>1</v>
      </c>
      <c r="J257" s="43">
        <v>1</v>
      </c>
      <c r="K257" s="46">
        <v>1</v>
      </c>
      <c r="L257" s="21">
        <f>SUM(I257:K257)</f>
        <v>3</v>
      </c>
      <c r="S257" s="2" t="s">
        <v>222</v>
      </c>
      <c r="T257" s="2" t="s">
        <v>253</v>
      </c>
      <c r="U257" s="1" t="s">
        <v>14</v>
      </c>
    </row>
    <row r="258" spans="2:21" x14ac:dyDescent="0.35">
      <c r="B258" s="226"/>
      <c r="C258" s="27" t="s">
        <v>15</v>
      </c>
      <c r="D258" s="23" t="s">
        <v>265</v>
      </c>
      <c r="E258" s="24" t="s">
        <v>50</v>
      </c>
      <c r="F258" s="25">
        <v>1</v>
      </c>
      <c r="G258" s="60" t="str">
        <f t="shared" si="31"/>
        <v>Interclub - Masters - 35-39 - Men's Surf Race</v>
      </c>
      <c r="I258" s="19">
        <v>1</v>
      </c>
      <c r="J258" s="15">
        <v>1</v>
      </c>
      <c r="K258" s="20">
        <v>1</v>
      </c>
      <c r="L258" s="25">
        <f t="shared" ref="L258:L272" si="33">SUM(I258:K258)</f>
        <v>3</v>
      </c>
      <c r="S258" s="2" t="s">
        <v>222</v>
      </c>
      <c r="T258" s="2" t="s">
        <v>253</v>
      </c>
      <c r="U258" s="1" t="s">
        <v>17</v>
      </c>
    </row>
    <row r="259" spans="2:21" x14ac:dyDescent="0.35">
      <c r="B259" s="226"/>
      <c r="C259" s="27" t="s">
        <v>11</v>
      </c>
      <c r="D259" s="23" t="s">
        <v>266</v>
      </c>
      <c r="E259" s="24" t="s">
        <v>53</v>
      </c>
      <c r="F259" s="25">
        <v>1</v>
      </c>
      <c r="G259" s="60" t="str">
        <f t="shared" si="31"/>
        <v>Interclub - Masters - 35-39 - Women's Board Race</v>
      </c>
      <c r="I259" s="19">
        <v>1</v>
      </c>
      <c r="J259" s="15">
        <v>1</v>
      </c>
      <c r="K259" s="20">
        <v>1</v>
      </c>
      <c r="L259" s="25">
        <f t="shared" si="33"/>
        <v>3</v>
      </c>
      <c r="S259" s="2" t="s">
        <v>222</v>
      </c>
      <c r="T259" s="2" t="s">
        <v>253</v>
      </c>
      <c r="U259" s="1" t="s">
        <v>14</v>
      </c>
    </row>
    <row r="260" spans="2:21" x14ac:dyDescent="0.35">
      <c r="B260" s="226"/>
      <c r="C260" s="27" t="s">
        <v>15</v>
      </c>
      <c r="D260" s="23" t="s">
        <v>267</v>
      </c>
      <c r="E260" s="24" t="s">
        <v>53</v>
      </c>
      <c r="F260" s="25">
        <v>1</v>
      </c>
      <c r="G260" s="60" t="str">
        <f t="shared" si="31"/>
        <v>Interclub - Masters - 35-39 - Men's Board Race</v>
      </c>
      <c r="I260" s="19">
        <v>1</v>
      </c>
      <c r="J260" s="15">
        <v>1</v>
      </c>
      <c r="K260" s="20">
        <v>1</v>
      </c>
      <c r="L260" s="25">
        <f t="shared" si="33"/>
        <v>3</v>
      </c>
      <c r="S260" s="2" t="s">
        <v>222</v>
      </c>
      <c r="T260" s="2" t="s">
        <v>253</v>
      </c>
      <c r="U260" s="1" t="s">
        <v>17</v>
      </c>
    </row>
    <row r="261" spans="2:21" x14ac:dyDescent="0.35">
      <c r="B261" s="226"/>
      <c r="C261" s="27" t="s">
        <v>11</v>
      </c>
      <c r="D261" s="23" t="s">
        <v>268</v>
      </c>
      <c r="E261" s="24" t="s">
        <v>56</v>
      </c>
      <c r="F261" s="25">
        <v>1</v>
      </c>
      <c r="G261" s="60" t="str">
        <f t="shared" si="31"/>
        <v>Interclub - Masters - 35-39 - Women's Surf Ski Race</v>
      </c>
      <c r="I261" s="19">
        <v>1</v>
      </c>
      <c r="J261" s="15">
        <v>1</v>
      </c>
      <c r="K261" s="20">
        <v>1</v>
      </c>
      <c r="L261" s="25">
        <f t="shared" si="33"/>
        <v>3</v>
      </c>
      <c r="S261" s="2" t="s">
        <v>222</v>
      </c>
      <c r="T261" s="2" t="s">
        <v>253</v>
      </c>
      <c r="U261" s="1" t="s">
        <v>14</v>
      </c>
    </row>
    <row r="262" spans="2:21" x14ac:dyDescent="0.35">
      <c r="B262" s="226"/>
      <c r="C262" s="27" t="s">
        <v>15</v>
      </c>
      <c r="D262" s="23" t="s">
        <v>269</v>
      </c>
      <c r="E262" s="24" t="s">
        <v>56</v>
      </c>
      <c r="F262" s="25">
        <v>1</v>
      </c>
      <c r="G262" s="60" t="str">
        <f t="shared" si="31"/>
        <v>Interclub - Masters - 35-39 - Men's Surf Ski Race</v>
      </c>
      <c r="I262" s="19">
        <v>1</v>
      </c>
      <c r="J262" s="15">
        <v>1</v>
      </c>
      <c r="K262" s="20">
        <v>1</v>
      </c>
      <c r="L262" s="25">
        <f t="shared" si="33"/>
        <v>3</v>
      </c>
      <c r="S262" s="2" t="s">
        <v>222</v>
      </c>
      <c r="T262" s="2" t="s">
        <v>253</v>
      </c>
      <c r="U262" s="1" t="s">
        <v>17</v>
      </c>
    </row>
    <row r="263" spans="2:21" x14ac:dyDescent="0.35">
      <c r="B263" s="226"/>
      <c r="C263" s="27" t="s">
        <v>11</v>
      </c>
      <c r="D263" s="23" t="s">
        <v>270</v>
      </c>
      <c r="E263" s="24" t="s">
        <v>59</v>
      </c>
      <c r="F263" s="25">
        <v>1</v>
      </c>
      <c r="G263" s="60" t="str">
        <f t="shared" si="31"/>
        <v>Interclub - Masters - 35-39 - Women's Oceanwoman</v>
      </c>
      <c r="I263" s="19">
        <v>1</v>
      </c>
      <c r="J263" s="15">
        <v>1</v>
      </c>
      <c r="K263" s="20">
        <v>1</v>
      </c>
      <c r="L263" s="25">
        <f t="shared" si="33"/>
        <v>3</v>
      </c>
      <c r="S263" s="2" t="s">
        <v>222</v>
      </c>
      <c r="T263" s="2" t="s">
        <v>253</v>
      </c>
      <c r="U263" s="1" t="s">
        <v>14</v>
      </c>
    </row>
    <row r="264" spans="2:21" x14ac:dyDescent="0.35">
      <c r="B264" s="226"/>
      <c r="C264" s="27" t="s">
        <v>15</v>
      </c>
      <c r="D264" s="23" t="s">
        <v>271</v>
      </c>
      <c r="E264" s="24" t="s">
        <v>61</v>
      </c>
      <c r="F264" s="25">
        <v>1</v>
      </c>
      <c r="G264" s="60" t="str">
        <f t="shared" si="31"/>
        <v>Interclub - Masters - 35-39 - Men's Oceanman</v>
      </c>
      <c r="I264" s="19">
        <v>1</v>
      </c>
      <c r="J264" s="15">
        <v>1</v>
      </c>
      <c r="K264" s="20">
        <v>1</v>
      </c>
      <c r="L264" s="25">
        <f t="shared" si="33"/>
        <v>3</v>
      </c>
      <c r="S264" s="2" t="s">
        <v>222</v>
      </c>
      <c r="T264" s="2" t="s">
        <v>253</v>
      </c>
      <c r="U264" s="1" t="s">
        <v>17</v>
      </c>
    </row>
    <row r="265" spans="2:21" x14ac:dyDescent="0.35">
      <c r="B265" s="226"/>
      <c r="C265" s="27" t="s">
        <v>11</v>
      </c>
      <c r="D265" s="23" t="s">
        <v>272</v>
      </c>
      <c r="E265" s="24" t="s">
        <v>63</v>
      </c>
      <c r="F265" s="25">
        <v>1</v>
      </c>
      <c r="G265" s="60" t="str">
        <f t="shared" si="31"/>
        <v>Interclub - Masters - 35-39 - Women's Beach Flags</v>
      </c>
      <c r="I265" s="19">
        <v>1</v>
      </c>
      <c r="J265" s="15">
        <v>1</v>
      </c>
      <c r="K265" s="20">
        <v>1</v>
      </c>
      <c r="L265" s="25">
        <f t="shared" si="33"/>
        <v>3</v>
      </c>
      <c r="S265" s="2" t="s">
        <v>222</v>
      </c>
      <c r="T265" s="2" t="s">
        <v>253</v>
      </c>
      <c r="U265" s="1" t="s">
        <v>14</v>
      </c>
    </row>
    <row r="266" spans="2:21" x14ac:dyDescent="0.35">
      <c r="B266" s="226"/>
      <c r="C266" s="27" t="s">
        <v>15</v>
      </c>
      <c r="D266" s="23" t="s">
        <v>273</v>
      </c>
      <c r="E266" s="24" t="s">
        <v>63</v>
      </c>
      <c r="F266" s="25">
        <v>1</v>
      </c>
      <c r="G266" s="60" t="str">
        <f t="shared" si="31"/>
        <v>Interclub - Masters - 35-39 - Men's Beach Flags</v>
      </c>
      <c r="I266" s="19">
        <v>1</v>
      </c>
      <c r="J266" s="15">
        <v>1</v>
      </c>
      <c r="K266" s="20">
        <v>1</v>
      </c>
      <c r="L266" s="25">
        <f t="shared" si="33"/>
        <v>3</v>
      </c>
      <c r="S266" s="2" t="s">
        <v>222</v>
      </c>
      <c r="T266" s="2" t="s">
        <v>253</v>
      </c>
      <c r="U266" s="1" t="s">
        <v>17</v>
      </c>
    </row>
    <row r="267" spans="2:21" x14ac:dyDescent="0.35">
      <c r="B267" s="226"/>
      <c r="C267" s="27" t="s">
        <v>11</v>
      </c>
      <c r="D267" s="23" t="s">
        <v>274</v>
      </c>
      <c r="E267" s="24" t="s">
        <v>66</v>
      </c>
      <c r="F267" s="25">
        <v>1</v>
      </c>
      <c r="G267" s="60" t="str">
        <f t="shared" si="31"/>
        <v>Interclub - Masters - 35-39 - Women's Beach Sprint</v>
      </c>
      <c r="I267" s="19">
        <v>1</v>
      </c>
      <c r="J267" s="15">
        <v>1</v>
      </c>
      <c r="K267" s="20">
        <v>1</v>
      </c>
      <c r="L267" s="25">
        <f t="shared" si="33"/>
        <v>3</v>
      </c>
      <c r="S267" s="2" t="s">
        <v>222</v>
      </c>
      <c r="T267" s="2" t="s">
        <v>253</v>
      </c>
      <c r="U267" s="1" t="s">
        <v>14</v>
      </c>
    </row>
    <row r="268" spans="2:21" x14ac:dyDescent="0.35">
      <c r="B268" s="226"/>
      <c r="C268" s="27" t="s">
        <v>15</v>
      </c>
      <c r="D268" s="23" t="s">
        <v>275</v>
      </c>
      <c r="E268" s="24" t="s">
        <v>66</v>
      </c>
      <c r="F268" s="25">
        <v>1</v>
      </c>
      <c r="G268" s="60" t="str">
        <f t="shared" si="31"/>
        <v>Interclub - Masters - 35-39 - Men's Beach Sprint</v>
      </c>
      <c r="I268" s="19">
        <v>1</v>
      </c>
      <c r="J268" s="15">
        <v>1</v>
      </c>
      <c r="K268" s="20">
        <v>1</v>
      </c>
      <c r="L268" s="25">
        <f t="shared" si="33"/>
        <v>3</v>
      </c>
      <c r="S268" s="2" t="s">
        <v>222</v>
      </c>
      <c r="T268" s="2" t="s">
        <v>253</v>
      </c>
      <c r="U268" s="1" t="s">
        <v>17</v>
      </c>
    </row>
    <row r="269" spans="2:21" x14ac:dyDescent="0.35">
      <c r="B269" s="226"/>
      <c r="C269" s="27" t="s">
        <v>11</v>
      </c>
      <c r="D269" s="23" t="s">
        <v>276</v>
      </c>
      <c r="E269" s="24" t="s">
        <v>246</v>
      </c>
      <c r="F269" s="25">
        <v>1</v>
      </c>
      <c r="G269" s="60" t="str">
        <f t="shared" si="31"/>
        <v>Interclub - Masters - 35-39 - Women's 2km Beach Run</v>
      </c>
      <c r="I269" s="19">
        <v>1</v>
      </c>
      <c r="J269" s="15">
        <v>1</v>
      </c>
      <c r="K269" s="20">
        <v>1</v>
      </c>
      <c r="L269" s="25">
        <f t="shared" si="33"/>
        <v>3</v>
      </c>
      <c r="S269" s="2" t="s">
        <v>222</v>
      </c>
      <c r="T269" s="2" t="s">
        <v>253</v>
      </c>
      <c r="U269" s="1" t="s">
        <v>14</v>
      </c>
    </row>
    <row r="270" spans="2:21" x14ac:dyDescent="0.35">
      <c r="B270" s="226"/>
      <c r="C270" s="27" t="s">
        <v>15</v>
      </c>
      <c r="D270" s="23" t="s">
        <v>277</v>
      </c>
      <c r="E270" s="24" t="s">
        <v>246</v>
      </c>
      <c r="F270" s="25">
        <v>1</v>
      </c>
      <c r="G270" s="60" t="str">
        <f t="shared" si="31"/>
        <v>Interclub - Masters - 35-39 - Men's 2km Beach Run</v>
      </c>
      <c r="I270" s="19">
        <v>1</v>
      </c>
      <c r="J270" s="15">
        <v>1</v>
      </c>
      <c r="K270" s="20">
        <v>1</v>
      </c>
      <c r="L270" s="25">
        <f t="shared" si="33"/>
        <v>3</v>
      </c>
      <c r="S270" s="2" t="s">
        <v>222</v>
      </c>
      <c r="T270" s="2" t="s">
        <v>253</v>
      </c>
      <c r="U270" s="1" t="s">
        <v>17</v>
      </c>
    </row>
    <row r="271" spans="2:21" x14ac:dyDescent="0.35">
      <c r="B271" s="226"/>
      <c r="C271" s="27" t="s">
        <v>11</v>
      </c>
      <c r="D271" s="23" t="s">
        <v>278</v>
      </c>
      <c r="E271" s="24" t="s">
        <v>69</v>
      </c>
      <c r="F271" s="25">
        <v>2</v>
      </c>
      <c r="G271" s="60" t="str">
        <f t="shared" si="31"/>
        <v>Interclub - Masters - 35-39 - Women's Board Rescue</v>
      </c>
      <c r="I271" s="19">
        <v>2</v>
      </c>
      <c r="J271" s="15">
        <v>2</v>
      </c>
      <c r="K271" s="20">
        <v>2</v>
      </c>
      <c r="L271" s="25">
        <f t="shared" si="33"/>
        <v>6</v>
      </c>
      <c r="S271" s="2" t="s">
        <v>222</v>
      </c>
      <c r="T271" s="2" t="s">
        <v>253</v>
      </c>
      <c r="U271" s="1" t="s">
        <v>14</v>
      </c>
    </row>
    <row r="272" spans="2:21" ht="10.5" thickBot="1" x14ac:dyDescent="0.4">
      <c r="B272" s="227"/>
      <c r="C272" s="34" t="s">
        <v>15</v>
      </c>
      <c r="D272" s="35" t="s">
        <v>279</v>
      </c>
      <c r="E272" s="31" t="s">
        <v>69</v>
      </c>
      <c r="F272" s="32">
        <v>2</v>
      </c>
      <c r="G272" s="60" t="str">
        <f t="shared" si="31"/>
        <v>Interclub - Masters - 35-39 - Men's Board Rescue</v>
      </c>
      <c r="I272" s="56">
        <v>2</v>
      </c>
      <c r="J272" s="57">
        <v>2</v>
      </c>
      <c r="K272" s="58">
        <v>2</v>
      </c>
      <c r="L272" s="32">
        <f t="shared" si="33"/>
        <v>6</v>
      </c>
      <c r="S272" s="2" t="s">
        <v>222</v>
      </c>
      <c r="T272" s="2" t="s">
        <v>253</v>
      </c>
      <c r="U272" s="1" t="s">
        <v>17</v>
      </c>
    </row>
    <row r="273" spans="2:21" ht="10.8" thickBot="1" x14ac:dyDescent="0.45">
      <c r="B273" s="37" t="s">
        <v>47</v>
      </c>
      <c r="C273" s="38"/>
      <c r="D273" s="38"/>
      <c r="E273" s="38"/>
      <c r="F273" s="38"/>
      <c r="G273" s="48"/>
      <c r="H273" s="62"/>
      <c r="I273" s="40">
        <f>SUM(I247:I272)</f>
        <v>30</v>
      </c>
      <c r="J273" s="41">
        <f>SUM(J247:J272)</f>
        <v>30</v>
      </c>
      <c r="K273" s="11">
        <f>SUM(K247:K272)</f>
        <v>30</v>
      </c>
      <c r="L273" s="12">
        <f>SUM(L247:L272)</f>
        <v>90</v>
      </c>
      <c r="S273" s="1"/>
      <c r="T273" s="1"/>
    </row>
    <row r="274" spans="2:21" ht="10.5" thickBot="1" x14ac:dyDescent="0.4">
      <c r="I274" s="1"/>
      <c r="S274" s="1"/>
      <c r="T274" s="1"/>
    </row>
    <row r="275" spans="2:21" ht="10.8" thickBot="1" x14ac:dyDescent="0.45">
      <c r="B275" s="228" t="s">
        <v>280</v>
      </c>
      <c r="C275" s="229"/>
      <c r="D275" s="229"/>
      <c r="E275" s="229"/>
      <c r="F275" s="8" t="s">
        <v>4</v>
      </c>
      <c r="G275" s="8" t="s">
        <v>251</v>
      </c>
      <c r="I275" s="40" t="s">
        <v>6</v>
      </c>
      <c r="J275" s="10" t="s">
        <v>7</v>
      </c>
      <c r="K275" s="11" t="s">
        <v>8</v>
      </c>
      <c r="L275" s="59" t="s">
        <v>9</v>
      </c>
      <c r="M275" s="13"/>
      <c r="N275" s="13"/>
      <c r="O275" s="13"/>
      <c r="P275" s="13"/>
      <c r="Q275" s="13"/>
      <c r="R275" s="13"/>
      <c r="S275" s="1"/>
      <c r="T275" s="1"/>
    </row>
    <row r="276" spans="2:21" x14ac:dyDescent="0.35">
      <c r="B276" s="225" t="s">
        <v>10</v>
      </c>
      <c r="C276" s="49" t="s">
        <v>11</v>
      </c>
      <c r="D276" s="43" t="s">
        <v>281</v>
      </c>
      <c r="E276" s="44" t="s">
        <v>13</v>
      </c>
      <c r="F276" s="63">
        <v>1</v>
      </c>
      <c r="G276" s="60" t="str">
        <f t="shared" ref="G276:G301" si="34">CONCATENATE(S276,T276,U276,E276)</f>
        <v>Interclub - Masters - 40-44 - Women's 200m Obstacle Swim</v>
      </c>
      <c r="I276" s="19">
        <v>1</v>
      </c>
      <c r="J276" s="15">
        <v>1</v>
      </c>
      <c r="K276" s="20">
        <v>1</v>
      </c>
      <c r="L276" s="21">
        <f t="shared" ref="L276:L285" si="35">SUM(I276:K276)</f>
        <v>3</v>
      </c>
      <c r="S276" s="2" t="s">
        <v>222</v>
      </c>
      <c r="T276" s="2" t="s">
        <v>282</v>
      </c>
      <c r="U276" s="1" t="s">
        <v>14</v>
      </c>
    </row>
    <row r="277" spans="2:21" x14ac:dyDescent="0.35">
      <c r="B277" s="226"/>
      <c r="C277" s="22" t="s">
        <v>15</v>
      </c>
      <c r="D277" s="23" t="s">
        <v>283</v>
      </c>
      <c r="E277" s="24" t="s">
        <v>13</v>
      </c>
      <c r="F277" s="64">
        <v>1</v>
      </c>
      <c r="G277" s="60" t="str">
        <f t="shared" si="34"/>
        <v>Interclub - Masters - 40-44 - Men's 200m Obstacle Swim</v>
      </c>
      <c r="I277" s="27">
        <v>1</v>
      </c>
      <c r="J277" s="23">
        <v>1</v>
      </c>
      <c r="K277" s="28">
        <v>1</v>
      </c>
      <c r="L277" s="25">
        <f t="shared" si="35"/>
        <v>3</v>
      </c>
      <c r="S277" s="2" t="s">
        <v>222</v>
      </c>
      <c r="T277" s="2" t="s">
        <v>282</v>
      </c>
      <c r="U277" s="1" t="s">
        <v>17</v>
      </c>
    </row>
    <row r="278" spans="2:21" x14ac:dyDescent="0.35">
      <c r="B278" s="226"/>
      <c r="C278" s="22" t="s">
        <v>11</v>
      </c>
      <c r="D278" s="23" t="s">
        <v>284</v>
      </c>
      <c r="E278" s="24" t="s">
        <v>19</v>
      </c>
      <c r="F278" s="64">
        <v>1</v>
      </c>
      <c r="G278" s="60" t="str">
        <f t="shared" si="34"/>
        <v>Interclub - Masters - 40-44 - Women's 50m Manikin Carry</v>
      </c>
      <c r="I278" s="27">
        <v>1</v>
      </c>
      <c r="J278" s="23">
        <v>1</v>
      </c>
      <c r="K278" s="28">
        <v>1</v>
      </c>
      <c r="L278" s="25">
        <f t="shared" si="35"/>
        <v>3</v>
      </c>
      <c r="S278" s="2" t="s">
        <v>222</v>
      </c>
      <c r="T278" s="2" t="s">
        <v>282</v>
      </c>
      <c r="U278" s="1" t="s">
        <v>14</v>
      </c>
    </row>
    <row r="279" spans="2:21" x14ac:dyDescent="0.35">
      <c r="B279" s="226"/>
      <c r="C279" s="22" t="s">
        <v>15</v>
      </c>
      <c r="D279" s="23" t="s">
        <v>285</v>
      </c>
      <c r="E279" s="24" t="s">
        <v>19</v>
      </c>
      <c r="F279" s="64">
        <v>1</v>
      </c>
      <c r="G279" s="60" t="str">
        <f t="shared" si="34"/>
        <v>Interclub - Masters - 40-44 - Men's 50m Manikin Carry</v>
      </c>
      <c r="I279" s="27">
        <v>1</v>
      </c>
      <c r="J279" s="23">
        <v>1</v>
      </c>
      <c r="K279" s="28">
        <v>1</v>
      </c>
      <c r="L279" s="25">
        <f t="shared" si="35"/>
        <v>3</v>
      </c>
      <c r="S279" s="2" t="s">
        <v>222</v>
      </c>
      <c r="T279" s="2" t="s">
        <v>282</v>
      </c>
      <c r="U279" s="1" t="s">
        <v>17</v>
      </c>
    </row>
    <row r="280" spans="2:21" x14ac:dyDescent="0.35">
      <c r="B280" s="226"/>
      <c r="C280" s="22" t="s">
        <v>11</v>
      </c>
      <c r="D280" s="23" t="s">
        <v>286</v>
      </c>
      <c r="E280" s="24" t="s">
        <v>25</v>
      </c>
      <c r="F280" s="64">
        <v>1</v>
      </c>
      <c r="G280" s="60" t="str">
        <f t="shared" si="34"/>
        <v>Interclub - Masters - 40-44 - Women's 100m Manikin Carry with Fins</v>
      </c>
      <c r="I280" s="27">
        <v>1</v>
      </c>
      <c r="J280" s="23">
        <v>1</v>
      </c>
      <c r="K280" s="28">
        <v>1</v>
      </c>
      <c r="L280" s="25">
        <f t="shared" si="35"/>
        <v>3</v>
      </c>
      <c r="S280" s="2" t="s">
        <v>222</v>
      </c>
      <c r="T280" s="2" t="s">
        <v>282</v>
      </c>
      <c r="U280" s="1" t="s">
        <v>14</v>
      </c>
    </row>
    <row r="281" spans="2:21" x14ac:dyDescent="0.35">
      <c r="B281" s="226"/>
      <c r="C281" s="22" t="s">
        <v>15</v>
      </c>
      <c r="D281" s="23" t="s">
        <v>287</v>
      </c>
      <c r="E281" s="24" t="s">
        <v>25</v>
      </c>
      <c r="F281" s="64">
        <v>1</v>
      </c>
      <c r="G281" s="60" t="str">
        <f t="shared" si="34"/>
        <v>Interclub - Masters - 40-44 - Men's 100m Manikin Carry with Fins</v>
      </c>
      <c r="I281" s="27">
        <v>1</v>
      </c>
      <c r="J281" s="23">
        <v>1</v>
      </c>
      <c r="K281" s="28">
        <v>1</v>
      </c>
      <c r="L281" s="25">
        <f t="shared" si="35"/>
        <v>3</v>
      </c>
      <c r="S281" s="2" t="s">
        <v>222</v>
      </c>
      <c r="T281" s="2" t="s">
        <v>282</v>
      </c>
      <c r="U281" s="1" t="s">
        <v>17</v>
      </c>
    </row>
    <row r="282" spans="2:21" x14ac:dyDescent="0.35">
      <c r="B282" s="226"/>
      <c r="C282" s="22" t="s">
        <v>11</v>
      </c>
      <c r="D282" s="23" t="s">
        <v>288</v>
      </c>
      <c r="E282" s="24" t="s">
        <v>28</v>
      </c>
      <c r="F282" s="64">
        <v>1</v>
      </c>
      <c r="G282" s="60" t="str">
        <f t="shared" si="34"/>
        <v>Interclub - Masters - 40-44 - Women's 100m Manikin Tow with Fins</v>
      </c>
      <c r="I282" s="27">
        <v>1</v>
      </c>
      <c r="J282" s="23">
        <v>1</v>
      </c>
      <c r="K282" s="28">
        <v>1</v>
      </c>
      <c r="L282" s="25">
        <f t="shared" si="35"/>
        <v>3</v>
      </c>
      <c r="S282" s="2" t="s">
        <v>222</v>
      </c>
      <c r="T282" s="2" t="s">
        <v>282</v>
      </c>
      <c r="U282" s="1" t="s">
        <v>14</v>
      </c>
    </row>
    <row r="283" spans="2:21" x14ac:dyDescent="0.35">
      <c r="B283" s="226"/>
      <c r="C283" s="22" t="s">
        <v>15</v>
      </c>
      <c r="D283" s="23" t="s">
        <v>289</v>
      </c>
      <c r="E283" s="24" t="s">
        <v>28</v>
      </c>
      <c r="F283" s="64">
        <v>1</v>
      </c>
      <c r="G283" s="60" t="str">
        <f t="shared" si="34"/>
        <v>Interclub - Masters - 40-44 - Men's 100m Manikin Tow with Fins</v>
      </c>
      <c r="I283" s="27">
        <v>1</v>
      </c>
      <c r="J283" s="23">
        <v>1</v>
      </c>
      <c r="K283" s="28">
        <v>1</v>
      </c>
      <c r="L283" s="25">
        <f t="shared" si="35"/>
        <v>3</v>
      </c>
      <c r="S283" s="2" t="s">
        <v>222</v>
      </c>
      <c r="T283" s="2" t="s">
        <v>282</v>
      </c>
      <c r="U283" s="1" t="s">
        <v>17</v>
      </c>
    </row>
    <row r="284" spans="2:21" x14ac:dyDescent="0.35">
      <c r="B284" s="226"/>
      <c r="C284" s="22" t="s">
        <v>11</v>
      </c>
      <c r="D284" s="23" t="s">
        <v>290</v>
      </c>
      <c r="E284" s="24" t="s">
        <v>34</v>
      </c>
      <c r="F284" s="64">
        <v>2</v>
      </c>
      <c r="G284" s="60" t="str">
        <f t="shared" si="34"/>
        <v>Interclub - Masters - 40-44 - Women's Line Throw</v>
      </c>
      <c r="I284" s="27">
        <v>2</v>
      </c>
      <c r="J284" s="23">
        <v>2</v>
      </c>
      <c r="K284" s="28">
        <v>2</v>
      </c>
      <c r="L284" s="25">
        <f t="shared" si="35"/>
        <v>6</v>
      </c>
      <c r="S284" s="2" t="s">
        <v>222</v>
      </c>
      <c r="T284" s="2" t="s">
        <v>282</v>
      </c>
      <c r="U284" s="1" t="s">
        <v>14</v>
      </c>
    </row>
    <row r="285" spans="2:21" ht="10.5" thickBot="1" x14ac:dyDescent="0.4">
      <c r="B285" s="227"/>
      <c r="C285" s="34" t="s">
        <v>15</v>
      </c>
      <c r="D285" s="35" t="s">
        <v>291</v>
      </c>
      <c r="E285" s="31" t="s">
        <v>34</v>
      </c>
      <c r="F285" s="65">
        <v>2</v>
      </c>
      <c r="G285" s="61" t="str">
        <f t="shared" si="34"/>
        <v>Interclub - Masters - 40-44 - Men's Line Throw</v>
      </c>
      <c r="I285" s="34">
        <v>2</v>
      </c>
      <c r="J285" s="35">
        <v>2</v>
      </c>
      <c r="K285" s="36">
        <v>2</v>
      </c>
      <c r="L285" s="32">
        <f t="shared" si="35"/>
        <v>6</v>
      </c>
      <c r="S285" s="2" t="s">
        <v>222</v>
      </c>
      <c r="T285" s="2" t="s">
        <v>282</v>
      </c>
      <c r="U285" s="1" t="s">
        <v>17</v>
      </c>
    </row>
    <row r="286" spans="2:21" x14ac:dyDescent="0.35">
      <c r="B286" s="225" t="s">
        <v>263</v>
      </c>
      <c r="C286" s="42" t="s">
        <v>11</v>
      </c>
      <c r="D286" s="43" t="s">
        <v>292</v>
      </c>
      <c r="E286" s="44" t="s">
        <v>50</v>
      </c>
      <c r="F286" s="63">
        <v>1</v>
      </c>
      <c r="G286" s="60" t="str">
        <f t="shared" si="34"/>
        <v>Interclub - Masters - 40-44 - Women's Surf Race</v>
      </c>
      <c r="I286" s="42">
        <v>1</v>
      </c>
      <c r="J286" s="43">
        <v>1</v>
      </c>
      <c r="K286" s="46">
        <v>1</v>
      </c>
      <c r="L286" s="21">
        <f>SUM(I286:K286)</f>
        <v>3</v>
      </c>
      <c r="S286" s="2" t="s">
        <v>222</v>
      </c>
      <c r="T286" s="2" t="s">
        <v>282</v>
      </c>
      <c r="U286" s="1" t="s">
        <v>14</v>
      </c>
    </row>
    <row r="287" spans="2:21" x14ac:dyDescent="0.35">
      <c r="B287" s="226"/>
      <c r="C287" s="27" t="s">
        <v>15</v>
      </c>
      <c r="D287" s="23" t="s">
        <v>293</v>
      </c>
      <c r="E287" s="24" t="s">
        <v>50</v>
      </c>
      <c r="F287" s="64">
        <v>1</v>
      </c>
      <c r="G287" s="60" t="str">
        <f t="shared" si="34"/>
        <v>Interclub - Masters - 40-44 - Men's Surf Race</v>
      </c>
      <c r="I287" s="19">
        <v>1</v>
      </c>
      <c r="J287" s="15">
        <v>1</v>
      </c>
      <c r="K287" s="20">
        <v>1</v>
      </c>
      <c r="L287" s="25">
        <f t="shared" ref="L287:L301" si="36">SUM(I287:K287)</f>
        <v>3</v>
      </c>
      <c r="S287" s="2" t="s">
        <v>222</v>
      </c>
      <c r="T287" s="2" t="s">
        <v>282</v>
      </c>
      <c r="U287" s="1" t="s">
        <v>17</v>
      </c>
    </row>
    <row r="288" spans="2:21" x14ac:dyDescent="0.35">
      <c r="B288" s="226"/>
      <c r="C288" s="27" t="s">
        <v>11</v>
      </c>
      <c r="D288" s="23" t="s">
        <v>294</v>
      </c>
      <c r="E288" s="24" t="s">
        <v>53</v>
      </c>
      <c r="F288" s="64">
        <v>1</v>
      </c>
      <c r="G288" s="60" t="str">
        <f t="shared" si="34"/>
        <v>Interclub - Masters - 40-44 - Women's Board Race</v>
      </c>
      <c r="I288" s="19">
        <v>1</v>
      </c>
      <c r="J288" s="15">
        <v>1</v>
      </c>
      <c r="K288" s="20">
        <v>1</v>
      </c>
      <c r="L288" s="25">
        <f t="shared" si="36"/>
        <v>3</v>
      </c>
      <c r="S288" s="2" t="s">
        <v>222</v>
      </c>
      <c r="T288" s="2" t="s">
        <v>282</v>
      </c>
      <c r="U288" s="1" t="s">
        <v>14</v>
      </c>
    </row>
    <row r="289" spans="2:21" x14ac:dyDescent="0.35">
      <c r="B289" s="226"/>
      <c r="C289" s="27" t="s">
        <v>15</v>
      </c>
      <c r="D289" s="23" t="s">
        <v>295</v>
      </c>
      <c r="E289" s="24" t="s">
        <v>53</v>
      </c>
      <c r="F289" s="64">
        <v>1</v>
      </c>
      <c r="G289" s="60" t="str">
        <f t="shared" si="34"/>
        <v>Interclub - Masters - 40-44 - Men's Board Race</v>
      </c>
      <c r="I289" s="19">
        <v>1</v>
      </c>
      <c r="J289" s="15">
        <v>1</v>
      </c>
      <c r="K289" s="20">
        <v>1</v>
      </c>
      <c r="L289" s="25">
        <f t="shared" si="36"/>
        <v>3</v>
      </c>
      <c r="M289" s="66"/>
      <c r="S289" s="2" t="s">
        <v>222</v>
      </c>
      <c r="T289" s="2" t="s">
        <v>282</v>
      </c>
      <c r="U289" s="1" t="s">
        <v>17</v>
      </c>
    </row>
    <row r="290" spans="2:21" x14ac:dyDescent="0.35">
      <c r="B290" s="226"/>
      <c r="C290" s="27" t="s">
        <v>11</v>
      </c>
      <c r="D290" s="23" t="s">
        <v>296</v>
      </c>
      <c r="E290" s="24" t="s">
        <v>56</v>
      </c>
      <c r="F290" s="64">
        <v>1</v>
      </c>
      <c r="G290" s="60" t="str">
        <f t="shared" si="34"/>
        <v>Interclub - Masters - 40-44 - Women's Surf Ski Race</v>
      </c>
      <c r="I290" s="19">
        <v>1</v>
      </c>
      <c r="J290" s="15">
        <v>1</v>
      </c>
      <c r="K290" s="20">
        <v>1</v>
      </c>
      <c r="L290" s="25">
        <f t="shared" si="36"/>
        <v>3</v>
      </c>
      <c r="M290" s="66"/>
      <c r="S290" s="2" t="s">
        <v>222</v>
      </c>
      <c r="T290" s="2" t="s">
        <v>282</v>
      </c>
      <c r="U290" s="1" t="s">
        <v>14</v>
      </c>
    </row>
    <row r="291" spans="2:21" x14ac:dyDescent="0.35">
      <c r="B291" s="226"/>
      <c r="C291" s="27" t="s">
        <v>15</v>
      </c>
      <c r="D291" s="23" t="s">
        <v>297</v>
      </c>
      <c r="E291" s="24" t="s">
        <v>56</v>
      </c>
      <c r="F291" s="64">
        <v>1</v>
      </c>
      <c r="G291" s="60" t="str">
        <f t="shared" si="34"/>
        <v>Interclub - Masters - 40-44 - Men's Surf Ski Race</v>
      </c>
      <c r="I291" s="19">
        <v>1</v>
      </c>
      <c r="J291" s="15">
        <v>1</v>
      </c>
      <c r="K291" s="20">
        <v>1</v>
      </c>
      <c r="L291" s="25">
        <f t="shared" si="36"/>
        <v>3</v>
      </c>
      <c r="M291" s="66"/>
      <c r="S291" s="2" t="s">
        <v>222</v>
      </c>
      <c r="T291" s="2" t="s">
        <v>282</v>
      </c>
      <c r="U291" s="1" t="s">
        <v>17</v>
      </c>
    </row>
    <row r="292" spans="2:21" x14ac:dyDescent="0.35">
      <c r="B292" s="226"/>
      <c r="C292" s="27" t="s">
        <v>11</v>
      </c>
      <c r="D292" s="23" t="s">
        <v>298</v>
      </c>
      <c r="E292" s="24" t="s">
        <v>59</v>
      </c>
      <c r="F292" s="64">
        <v>1</v>
      </c>
      <c r="G292" s="60" t="str">
        <f t="shared" si="34"/>
        <v>Interclub - Masters - 40-44 - Women's Oceanwoman</v>
      </c>
      <c r="I292" s="19">
        <v>1</v>
      </c>
      <c r="J292" s="15">
        <v>1</v>
      </c>
      <c r="K292" s="20">
        <v>1</v>
      </c>
      <c r="L292" s="25">
        <f t="shared" si="36"/>
        <v>3</v>
      </c>
      <c r="S292" s="2" t="s">
        <v>222</v>
      </c>
      <c r="T292" s="2" t="s">
        <v>282</v>
      </c>
      <c r="U292" s="1" t="s">
        <v>14</v>
      </c>
    </row>
    <row r="293" spans="2:21" x14ac:dyDescent="0.35">
      <c r="B293" s="226"/>
      <c r="C293" s="27" t="s">
        <v>15</v>
      </c>
      <c r="D293" s="23" t="s">
        <v>299</v>
      </c>
      <c r="E293" s="24" t="s">
        <v>61</v>
      </c>
      <c r="F293" s="64">
        <v>1</v>
      </c>
      <c r="G293" s="60" t="str">
        <f t="shared" si="34"/>
        <v>Interclub - Masters - 40-44 - Men's Oceanman</v>
      </c>
      <c r="H293" s="67"/>
      <c r="I293" s="19">
        <v>1</v>
      </c>
      <c r="J293" s="15">
        <v>1</v>
      </c>
      <c r="K293" s="20">
        <v>1</v>
      </c>
      <c r="L293" s="25">
        <f t="shared" si="36"/>
        <v>3</v>
      </c>
      <c r="S293" s="2" t="s">
        <v>222</v>
      </c>
      <c r="T293" s="2" t="s">
        <v>282</v>
      </c>
      <c r="U293" s="1" t="s">
        <v>17</v>
      </c>
    </row>
    <row r="294" spans="2:21" x14ac:dyDescent="0.35">
      <c r="B294" s="226"/>
      <c r="C294" s="27" t="s">
        <v>11</v>
      </c>
      <c r="D294" s="23" t="s">
        <v>300</v>
      </c>
      <c r="E294" s="24" t="s">
        <v>63</v>
      </c>
      <c r="F294" s="64">
        <v>1</v>
      </c>
      <c r="G294" s="60" t="str">
        <f t="shared" si="34"/>
        <v>Interclub - Masters - 40-44 - Women's Beach Flags</v>
      </c>
      <c r="H294" s="67"/>
      <c r="I294" s="19">
        <v>1</v>
      </c>
      <c r="J294" s="15">
        <v>1</v>
      </c>
      <c r="K294" s="20">
        <v>1</v>
      </c>
      <c r="L294" s="25">
        <f t="shared" si="36"/>
        <v>3</v>
      </c>
      <c r="S294" s="2" t="s">
        <v>222</v>
      </c>
      <c r="T294" s="2" t="s">
        <v>282</v>
      </c>
      <c r="U294" s="1" t="s">
        <v>14</v>
      </c>
    </row>
    <row r="295" spans="2:21" x14ac:dyDescent="0.35">
      <c r="B295" s="226"/>
      <c r="C295" s="27" t="s">
        <v>15</v>
      </c>
      <c r="D295" s="23" t="s">
        <v>301</v>
      </c>
      <c r="E295" s="24" t="s">
        <v>63</v>
      </c>
      <c r="F295" s="64">
        <v>1</v>
      </c>
      <c r="G295" s="60" t="str">
        <f t="shared" si="34"/>
        <v>Interclub - Masters - 40-44 - Men's Beach Flags</v>
      </c>
      <c r="H295" s="67"/>
      <c r="I295" s="19">
        <v>1</v>
      </c>
      <c r="J295" s="15">
        <v>1</v>
      </c>
      <c r="K295" s="20">
        <v>1</v>
      </c>
      <c r="L295" s="25">
        <f t="shared" si="36"/>
        <v>3</v>
      </c>
      <c r="S295" s="2" t="s">
        <v>222</v>
      </c>
      <c r="T295" s="2" t="s">
        <v>282</v>
      </c>
      <c r="U295" s="1" t="s">
        <v>17</v>
      </c>
    </row>
    <row r="296" spans="2:21" x14ac:dyDescent="0.35">
      <c r="B296" s="226"/>
      <c r="C296" s="27" t="s">
        <v>11</v>
      </c>
      <c r="D296" s="23" t="s">
        <v>302</v>
      </c>
      <c r="E296" s="24" t="s">
        <v>66</v>
      </c>
      <c r="F296" s="64">
        <v>1</v>
      </c>
      <c r="G296" s="60" t="str">
        <f t="shared" si="34"/>
        <v>Interclub - Masters - 40-44 - Women's Beach Sprint</v>
      </c>
      <c r="H296" s="67"/>
      <c r="I296" s="19">
        <v>1</v>
      </c>
      <c r="J296" s="15">
        <v>1</v>
      </c>
      <c r="K296" s="20">
        <v>1</v>
      </c>
      <c r="L296" s="25">
        <f t="shared" si="36"/>
        <v>3</v>
      </c>
      <c r="S296" s="2" t="s">
        <v>222</v>
      </c>
      <c r="T296" s="2" t="s">
        <v>282</v>
      </c>
      <c r="U296" s="1" t="s">
        <v>14</v>
      </c>
    </row>
    <row r="297" spans="2:21" x14ac:dyDescent="0.35">
      <c r="B297" s="226"/>
      <c r="C297" s="27" t="s">
        <v>15</v>
      </c>
      <c r="D297" s="23" t="s">
        <v>303</v>
      </c>
      <c r="E297" s="24" t="s">
        <v>66</v>
      </c>
      <c r="F297" s="64">
        <v>1</v>
      </c>
      <c r="G297" s="60" t="str">
        <f t="shared" si="34"/>
        <v>Interclub - Masters - 40-44 - Men's Beach Sprint</v>
      </c>
      <c r="H297" s="67"/>
      <c r="I297" s="19">
        <v>1</v>
      </c>
      <c r="J297" s="15">
        <v>1</v>
      </c>
      <c r="K297" s="20">
        <v>1</v>
      </c>
      <c r="L297" s="25">
        <f t="shared" si="36"/>
        <v>3</v>
      </c>
      <c r="S297" s="2" t="s">
        <v>222</v>
      </c>
      <c r="T297" s="2" t="s">
        <v>282</v>
      </c>
      <c r="U297" s="1" t="s">
        <v>17</v>
      </c>
    </row>
    <row r="298" spans="2:21" x14ac:dyDescent="0.35">
      <c r="B298" s="226"/>
      <c r="C298" s="27" t="s">
        <v>11</v>
      </c>
      <c r="D298" s="23" t="s">
        <v>304</v>
      </c>
      <c r="E298" s="24" t="s">
        <v>246</v>
      </c>
      <c r="F298" s="64">
        <v>1</v>
      </c>
      <c r="G298" s="60" t="str">
        <f t="shared" si="34"/>
        <v>Interclub - Masters - 40-44 - Women's 2km Beach Run</v>
      </c>
      <c r="H298" s="67"/>
      <c r="I298" s="19">
        <v>1</v>
      </c>
      <c r="J298" s="15">
        <v>1</v>
      </c>
      <c r="K298" s="20">
        <v>1</v>
      </c>
      <c r="L298" s="25">
        <f t="shared" si="36"/>
        <v>3</v>
      </c>
      <c r="S298" s="2" t="s">
        <v>222</v>
      </c>
      <c r="T298" s="2" t="s">
        <v>282</v>
      </c>
      <c r="U298" s="1" t="s">
        <v>14</v>
      </c>
    </row>
    <row r="299" spans="2:21" x14ac:dyDescent="0.35">
      <c r="B299" s="226"/>
      <c r="C299" s="27" t="s">
        <v>15</v>
      </c>
      <c r="D299" s="23" t="s">
        <v>305</v>
      </c>
      <c r="E299" s="24" t="s">
        <v>246</v>
      </c>
      <c r="F299" s="64">
        <v>1</v>
      </c>
      <c r="G299" s="60" t="str">
        <f t="shared" si="34"/>
        <v>Interclub - Masters - 40-44 - Men's 2km Beach Run</v>
      </c>
      <c r="H299" s="67"/>
      <c r="I299" s="19">
        <v>1</v>
      </c>
      <c r="J299" s="15">
        <v>1</v>
      </c>
      <c r="K299" s="20">
        <v>1</v>
      </c>
      <c r="L299" s="25">
        <f t="shared" si="36"/>
        <v>3</v>
      </c>
      <c r="S299" s="2" t="s">
        <v>222</v>
      </c>
      <c r="T299" s="2" t="s">
        <v>282</v>
      </c>
      <c r="U299" s="1" t="s">
        <v>17</v>
      </c>
    </row>
    <row r="300" spans="2:21" x14ac:dyDescent="0.35">
      <c r="B300" s="226"/>
      <c r="C300" s="27" t="s">
        <v>11</v>
      </c>
      <c r="D300" s="23" t="s">
        <v>306</v>
      </c>
      <c r="E300" s="24" t="s">
        <v>69</v>
      </c>
      <c r="F300" s="68">
        <v>2</v>
      </c>
      <c r="G300" s="60" t="str">
        <f t="shared" si="34"/>
        <v>Interclub - Masters - 40-44 - Women's Board Rescue</v>
      </c>
      <c r="H300" s="67"/>
      <c r="I300" s="19">
        <v>2</v>
      </c>
      <c r="J300" s="15">
        <v>2</v>
      </c>
      <c r="K300" s="20">
        <v>2</v>
      </c>
      <c r="L300" s="25">
        <f t="shared" si="36"/>
        <v>6</v>
      </c>
      <c r="S300" s="2" t="s">
        <v>222</v>
      </c>
      <c r="T300" s="2" t="s">
        <v>282</v>
      </c>
      <c r="U300" s="1" t="s">
        <v>14</v>
      </c>
    </row>
    <row r="301" spans="2:21" ht="10.5" thickBot="1" x14ac:dyDescent="0.4">
      <c r="B301" s="227"/>
      <c r="C301" s="34" t="s">
        <v>15</v>
      </c>
      <c r="D301" s="35" t="s">
        <v>307</v>
      </c>
      <c r="E301" s="54" t="s">
        <v>69</v>
      </c>
      <c r="F301" s="36">
        <v>2</v>
      </c>
      <c r="G301" s="104" t="str">
        <f t="shared" si="34"/>
        <v>Interclub - Masters - 40-44 - Men's Board Rescue</v>
      </c>
      <c r="H301" s="67"/>
      <c r="I301" s="56">
        <v>2</v>
      </c>
      <c r="J301" s="57">
        <v>2</v>
      </c>
      <c r="K301" s="58">
        <v>2</v>
      </c>
      <c r="L301" s="32">
        <f t="shared" si="36"/>
        <v>6</v>
      </c>
      <c r="S301" s="2" t="s">
        <v>222</v>
      </c>
      <c r="T301" s="2" t="s">
        <v>282</v>
      </c>
      <c r="U301" s="1" t="s">
        <v>17</v>
      </c>
    </row>
    <row r="302" spans="2:21" ht="10.8" thickBot="1" x14ac:dyDescent="0.45">
      <c r="B302" s="37" t="s">
        <v>47</v>
      </c>
      <c r="C302" s="38"/>
      <c r="D302" s="38"/>
      <c r="E302" s="38"/>
      <c r="F302" s="38"/>
      <c r="G302" s="48"/>
      <c r="I302" s="40">
        <f>SUM(I276:I301)</f>
        <v>30</v>
      </c>
      <c r="J302" s="41">
        <f>SUM(J276:J301)</f>
        <v>30</v>
      </c>
      <c r="K302" s="11">
        <f>SUM(K276:K301)</f>
        <v>30</v>
      </c>
      <c r="L302" s="12">
        <f>SUM(L276:L301)</f>
        <v>90</v>
      </c>
    </row>
    <row r="303" spans="2:21" ht="10.5" thickBot="1" x14ac:dyDescent="0.4">
      <c r="H303" s="67"/>
      <c r="I303" s="1"/>
    </row>
    <row r="304" spans="2:21" ht="10.8" thickBot="1" x14ac:dyDescent="0.45">
      <c r="B304" s="228" t="s">
        <v>308</v>
      </c>
      <c r="C304" s="229"/>
      <c r="D304" s="229"/>
      <c r="E304" s="229"/>
      <c r="F304" s="8" t="s">
        <v>4</v>
      </c>
      <c r="G304" s="8" t="s">
        <v>251</v>
      </c>
      <c r="H304" s="67"/>
      <c r="I304" s="40" t="s">
        <v>6</v>
      </c>
      <c r="J304" s="10" t="s">
        <v>7</v>
      </c>
      <c r="K304" s="11" t="s">
        <v>8</v>
      </c>
      <c r="L304" s="59" t="s">
        <v>9</v>
      </c>
      <c r="M304" s="13"/>
      <c r="N304" s="13"/>
      <c r="O304" s="13"/>
      <c r="P304" s="13"/>
      <c r="Q304" s="13"/>
      <c r="R304" s="13"/>
    </row>
    <row r="305" spans="2:21" x14ac:dyDescent="0.35">
      <c r="B305" s="225" t="s">
        <v>10</v>
      </c>
      <c r="C305" s="42" t="s">
        <v>11</v>
      </c>
      <c r="D305" s="43" t="s">
        <v>309</v>
      </c>
      <c r="E305" s="44" t="s">
        <v>13</v>
      </c>
      <c r="F305" s="21">
        <v>1</v>
      </c>
      <c r="G305" s="45" t="str">
        <f t="shared" ref="G305:G330" si="37">CONCATENATE(S305,T305,U305,E305)</f>
        <v>Interclub - Masters - 45-49 - Women's 200m Obstacle Swim</v>
      </c>
      <c r="H305" s="67"/>
      <c r="I305" s="42">
        <v>1</v>
      </c>
      <c r="J305" s="43">
        <v>1</v>
      </c>
      <c r="K305" s="46">
        <v>1</v>
      </c>
      <c r="L305" s="21">
        <f t="shared" ref="L305:L314" si="38">SUM(I305:K305)</f>
        <v>3</v>
      </c>
      <c r="M305" s="66"/>
      <c r="S305" s="2" t="s">
        <v>222</v>
      </c>
      <c r="T305" s="2" t="s">
        <v>310</v>
      </c>
      <c r="U305" s="1" t="s">
        <v>14</v>
      </c>
    </row>
    <row r="306" spans="2:21" x14ac:dyDescent="0.35">
      <c r="B306" s="226"/>
      <c r="C306" s="27" t="s">
        <v>15</v>
      </c>
      <c r="D306" s="23" t="s">
        <v>311</v>
      </c>
      <c r="E306" s="24" t="s">
        <v>13</v>
      </c>
      <c r="F306" s="25">
        <v>1</v>
      </c>
      <c r="G306" s="18" t="str">
        <f t="shared" si="37"/>
        <v>Interclub - Masters - 45-49 - Men's 200m Obstacle Swim</v>
      </c>
      <c r="H306" s="67"/>
      <c r="I306" s="27">
        <v>1</v>
      </c>
      <c r="J306" s="23">
        <v>1</v>
      </c>
      <c r="K306" s="28">
        <v>1</v>
      </c>
      <c r="L306" s="25">
        <f t="shared" si="38"/>
        <v>3</v>
      </c>
      <c r="M306" s="66"/>
      <c r="S306" s="2" t="s">
        <v>222</v>
      </c>
      <c r="T306" s="2" t="s">
        <v>310</v>
      </c>
      <c r="U306" s="1" t="s">
        <v>17</v>
      </c>
    </row>
    <row r="307" spans="2:21" x14ac:dyDescent="0.35">
      <c r="B307" s="226"/>
      <c r="C307" s="27" t="s">
        <v>11</v>
      </c>
      <c r="D307" s="23" t="s">
        <v>312</v>
      </c>
      <c r="E307" s="24" t="s">
        <v>19</v>
      </c>
      <c r="F307" s="25">
        <v>1</v>
      </c>
      <c r="G307" s="18" t="str">
        <f t="shared" si="37"/>
        <v>Interclub - Masters - 45-49 - Women's 50m Manikin Carry</v>
      </c>
      <c r="H307" s="67"/>
      <c r="I307" s="27">
        <v>1</v>
      </c>
      <c r="J307" s="23">
        <v>1</v>
      </c>
      <c r="K307" s="28">
        <v>1</v>
      </c>
      <c r="L307" s="25">
        <f t="shared" si="38"/>
        <v>3</v>
      </c>
      <c r="M307" s="66"/>
      <c r="S307" s="2" t="s">
        <v>222</v>
      </c>
      <c r="T307" s="2" t="s">
        <v>310</v>
      </c>
      <c r="U307" s="1" t="s">
        <v>14</v>
      </c>
    </row>
    <row r="308" spans="2:21" x14ac:dyDescent="0.35">
      <c r="B308" s="226"/>
      <c r="C308" s="27" t="s">
        <v>15</v>
      </c>
      <c r="D308" s="23" t="s">
        <v>313</v>
      </c>
      <c r="E308" s="24" t="s">
        <v>19</v>
      </c>
      <c r="F308" s="25">
        <v>1</v>
      </c>
      <c r="G308" s="18" t="str">
        <f t="shared" si="37"/>
        <v>Interclub - Masters - 45-49 - Men's 50m Manikin Carry</v>
      </c>
      <c r="H308" s="67"/>
      <c r="I308" s="27">
        <v>1</v>
      </c>
      <c r="J308" s="23">
        <v>1</v>
      </c>
      <c r="K308" s="28">
        <v>1</v>
      </c>
      <c r="L308" s="25">
        <f t="shared" si="38"/>
        <v>3</v>
      </c>
      <c r="M308" s="66"/>
      <c r="S308" s="2" t="s">
        <v>222</v>
      </c>
      <c r="T308" s="2" t="s">
        <v>310</v>
      </c>
      <c r="U308" s="1" t="s">
        <v>17</v>
      </c>
    </row>
    <row r="309" spans="2:21" x14ac:dyDescent="0.35">
      <c r="B309" s="226"/>
      <c r="C309" s="27" t="s">
        <v>11</v>
      </c>
      <c r="D309" s="23" t="s">
        <v>314</v>
      </c>
      <c r="E309" s="24" t="s">
        <v>25</v>
      </c>
      <c r="F309" s="25">
        <v>1</v>
      </c>
      <c r="G309" s="18" t="str">
        <f t="shared" si="37"/>
        <v>Interclub - Masters - 45-49 - Women's 100m Manikin Carry with Fins</v>
      </c>
      <c r="H309" s="67"/>
      <c r="I309" s="27">
        <v>1</v>
      </c>
      <c r="J309" s="23">
        <v>1</v>
      </c>
      <c r="K309" s="28">
        <v>1</v>
      </c>
      <c r="L309" s="25">
        <f t="shared" si="38"/>
        <v>3</v>
      </c>
      <c r="M309" s="66"/>
      <c r="S309" s="2" t="s">
        <v>222</v>
      </c>
      <c r="T309" s="2" t="s">
        <v>310</v>
      </c>
      <c r="U309" s="1" t="s">
        <v>14</v>
      </c>
    </row>
    <row r="310" spans="2:21" x14ac:dyDescent="0.35">
      <c r="B310" s="226"/>
      <c r="C310" s="27" t="s">
        <v>15</v>
      </c>
      <c r="D310" s="23" t="s">
        <v>315</v>
      </c>
      <c r="E310" s="24" t="s">
        <v>25</v>
      </c>
      <c r="F310" s="25">
        <v>1</v>
      </c>
      <c r="G310" s="18" t="str">
        <f t="shared" si="37"/>
        <v>Interclub - Masters - 45-49 - Men's 100m Manikin Carry with Fins</v>
      </c>
      <c r="H310" s="67"/>
      <c r="I310" s="27">
        <v>1</v>
      </c>
      <c r="J310" s="23">
        <v>1</v>
      </c>
      <c r="K310" s="28">
        <v>1</v>
      </c>
      <c r="L310" s="25">
        <f t="shared" si="38"/>
        <v>3</v>
      </c>
      <c r="M310" s="66"/>
      <c r="S310" s="2" t="s">
        <v>222</v>
      </c>
      <c r="T310" s="2" t="s">
        <v>310</v>
      </c>
      <c r="U310" s="1" t="s">
        <v>17</v>
      </c>
    </row>
    <row r="311" spans="2:21" x14ac:dyDescent="0.35">
      <c r="B311" s="226"/>
      <c r="C311" s="27" t="s">
        <v>11</v>
      </c>
      <c r="D311" s="23" t="s">
        <v>316</v>
      </c>
      <c r="E311" s="24" t="s">
        <v>28</v>
      </c>
      <c r="F311" s="25">
        <v>1</v>
      </c>
      <c r="G311" s="18" t="str">
        <f t="shared" si="37"/>
        <v>Interclub - Masters - 45-49 - Women's 100m Manikin Tow with Fins</v>
      </c>
      <c r="H311" s="67"/>
      <c r="I311" s="27">
        <v>1</v>
      </c>
      <c r="J311" s="23">
        <v>1</v>
      </c>
      <c r="K311" s="28">
        <v>1</v>
      </c>
      <c r="L311" s="25">
        <f t="shared" si="38"/>
        <v>3</v>
      </c>
      <c r="M311" s="66"/>
      <c r="S311" s="2" t="s">
        <v>222</v>
      </c>
      <c r="T311" s="2" t="s">
        <v>310</v>
      </c>
      <c r="U311" s="1" t="s">
        <v>14</v>
      </c>
    </row>
    <row r="312" spans="2:21" x14ac:dyDescent="0.35">
      <c r="B312" s="226"/>
      <c r="C312" s="27" t="s">
        <v>15</v>
      </c>
      <c r="D312" s="23" t="s">
        <v>317</v>
      </c>
      <c r="E312" s="24" t="s">
        <v>28</v>
      </c>
      <c r="F312" s="25">
        <v>1</v>
      </c>
      <c r="G312" s="18" t="str">
        <f t="shared" si="37"/>
        <v>Interclub - Masters - 45-49 - Men's 100m Manikin Tow with Fins</v>
      </c>
      <c r="H312" s="67"/>
      <c r="I312" s="27">
        <v>1</v>
      </c>
      <c r="J312" s="23">
        <v>1</v>
      </c>
      <c r="K312" s="28">
        <v>1</v>
      </c>
      <c r="L312" s="25">
        <f t="shared" si="38"/>
        <v>3</v>
      </c>
      <c r="M312" s="66"/>
      <c r="S312" s="2" t="s">
        <v>222</v>
      </c>
      <c r="T312" s="2" t="s">
        <v>310</v>
      </c>
      <c r="U312" s="1" t="s">
        <v>17</v>
      </c>
    </row>
    <row r="313" spans="2:21" x14ac:dyDescent="0.35">
      <c r="B313" s="226"/>
      <c r="C313" s="27" t="s">
        <v>11</v>
      </c>
      <c r="D313" s="23" t="s">
        <v>318</v>
      </c>
      <c r="E313" s="24" t="s">
        <v>34</v>
      </c>
      <c r="F313" s="25">
        <v>2</v>
      </c>
      <c r="G313" s="18" t="str">
        <f t="shared" si="37"/>
        <v>Interclub - Masters - 45-49 - Women's Line Throw</v>
      </c>
      <c r="H313" s="67"/>
      <c r="I313" s="27">
        <v>2</v>
      </c>
      <c r="J313" s="23">
        <v>2</v>
      </c>
      <c r="K313" s="28">
        <v>2</v>
      </c>
      <c r="L313" s="25">
        <f t="shared" si="38"/>
        <v>6</v>
      </c>
      <c r="M313" s="66"/>
      <c r="S313" s="2" t="s">
        <v>222</v>
      </c>
      <c r="T313" s="2" t="s">
        <v>310</v>
      </c>
      <c r="U313" s="1" t="s">
        <v>14</v>
      </c>
    </row>
    <row r="314" spans="2:21" ht="10.5" thickBot="1" x14ac:dyDescent="0.4">
      <c r="B314" s="227"/>
      <c r="C314" s="34" t="s">
        <v>15</v>
      </c>
      <c r="D314" s="35" t="s">
        <v>319</v>
      </c>
      <c r="E314" s="31" t="s">
        <v>34</v>
      </c>
      <c r="F314" s="32">
        <v>2</v>
      </c>
      <c r="G314" s="33" t="str">
        <f t="shared" si="37"/>
        <v>Interclub - Masters - 45-49 - Men's Line Throw</v>
      </c>
      <c r="H314" s="67"/>
      <c r="I314" s="34">
        <v>2</v>
      </c>
      <c r="J314" s="35">
        <v>2</v>
      </c>
      <c r="K314" s="36">
        <v>2</v>
      </c>
      <c r="L314" s="32">
        <f t="shared" si="38"/>
        <v>6</v>
      </c>
      <c r="M314" s="66"/>
      <c r="S314" s="2" t="s">
        <v>222</v>
      </c>
      <c r="T314" s="2" t="s">
        <v>310</v>
      </c>
      <c r="U314" s="1" t="s">
        <v>17</v>
      </c>
    </row>
    <row r="315" spans="2:21" x14ac:dyDescent="0.35">
      <c r="B315" s="225" t="s">
        <v>263</v>
      </c>
      <c r="C315" s="42" t="s">
        <v>11</v>
      </c>
      <c r="D315" s="15" t="s">
        <v>320</v>
      </c>
      <c r="E315" s="44" t="s">
        <v>50</v>
      </c>
      <c r="F315" s="21">
        <v>1</v>
      </c>
      <c r="G315" s="18" t="str">
        <f t="shared" si="37"/>
        <v>Interclub - Masters - 45-49 - Women's Surf Race</v>
      </c>
      <c r="I315" s="42">
        <v>1</v>
      </c>
      <c r="J315" s="43">
        <v>1</v>
      </c>
      <c r="K315" s="46">
        <v>1</v>
      </c>
      <c r="L315" s="21">
        <f>SUM(I315:K315)</f>
        <v>3</v>
      </c>
      <c r="S315" s="2" t="s">
        <v>222</v>
      </c>
      <c r="T315" s="2" t="s">
        <v>310</v>
      </c>
      <c r="U315" s="1" t="s">
        <v>14</v>
      </c>
    </row>
    <row r="316" spans="2:21" x14ac:dyDescent="0.35">
      <c r="B316" s="226"/>
      <c r="C316" s="27" t="s">
        <v>15</v>
      </c>
      <c r="D316" s="23" t="s">
        <v>321</v>
      </c>
      <c r="E316" s="24" t="s">
        <v>50</v>
      </c>
      <c r="F316" s="25">
        <v>1</v>
      </c>
      <c r="G316" s="18" t="str">
        <f t="shared" si="37"/>
        <v>Interclub - Masters - 45-49 - Men's Surf Race</v>
      </c>
      <c r="I316" s="19">
        <v>1</v>
      </c>
      <c r="J316" s="15">
        <v>1</v>
      </c>
      <c r="K316" s="20">
        <v>1</v>
      </c>
      <c r="L316" s="25">
        <f t="shared" ref="L316:L330" si="39">SUM(I316:K316)</f>
        <v>3</v>
      </c>
      <c r="S316" s="2" t="s">
        <v>222</v>
      </c>
      <c r="T316" s="2" t="s">
        <v>310</v>
      </c>
      <c r="U316" s="1" t="s">
        <v>17</v>
      </c>
    </row>
    <row r="317" spans="2:21" x14ac:dyDescent="0.35">
      <c r="B317" s="226"/>
      <c r="C317" s="27" t="s">
        <v>11</v>
      </c>
      <c r="D317" s="23" t="s">
        <v>322</v>
      </c>
      <c r="E317" s="24" t="s">
        <v>53</v>
      </c>
      <c r="F317" s="25">
        <v>1</v>
      </c>
      <c r="G317" s="18" t="str">
        <f t="shared" si="37"/>
        <v>Interclub - Masters - 45-49 - Women's Board Race</v>
      </c>
      <c r="I317" s="19">
        <v>1</v>
      </c>
      <c r="J317" s="15">
        <v>1</v>
      </c>
      <c r="K317" s="20">
        <v>1</v>
      </c>
      <c r="L317" s="25">
        <f t="shared" si="39"/>
        <v>3</v>
      </c>
      <c r="S317" s="2" t="s">
        <v>222</v>
      </c>
      <c r="T317" s="2" t="s">
        <v>310</v>
      </c>
      <c r="U317" s="1" t="s">
        <v>14</v>
      </c>
    </row>
    <row r="318" spans="2:21" x14ac:dyDescent="0.35">
      <c r="B318" s="226"/>
      <c r="C318" s="27" t="s">
        <v>15</v>
      </c>
      <c r="D318" s="23" t="s">
        <v>323</v>
      </c>
      <c r="E318" s="24" t="s">
        <v>53</v>
      </c>
      <c r="F318" s="25">
        <v>1</v>
      </c>
      <c r="G318" s="18" t="str">
        <f t="shared" si="37"/>
        <v>Interclub - Masters - 45-49 - Men's Board Race</v>
      </c>
      <c r="I318" s="19">
        <v>1</v>
      </c>
      <c r="J318" s="15">
        <v>1</v>
      </c>
      <c r="K318" s="20">
        <v>1</v>
      </c>
      <c r="L318" s="25">
        <f t="shared" si="39"/>
        <v>3</v>
      </c>
      <c r="S318" s="2" t="s">
        <v>222</v>
      </c>
      <c r="T318" s="2" t="s">
        <v>310</v>
      </c>
      <c r="U318" s="1" t="s">
        <v>17</v>
      </c>
    </row>
    <row r="319" spans="2:21" x14ac:dyDescent="0.35">
      <c r="B319" s="226"/>
      <c r="C319" s="27" t="s">
        <v>11</v>
      </c>
      <c r="D319" s="23" t="s">
        <v>324</v>
      </c>
      <c r="E319" s="24" t="s">
        <v>56</v>
      </c>
      <c r="F319" s="25">
        <v>1</v>
      </c>
      <c r="G319" s="18" t="str">
        <f t="shared" si="37"/>
        <v>Interclub - Masters - 45-49 - Women's Surf Ski Race</v>
      </c>
      <c r="I319" s="19">
        <v>1</v>
      </c>
      <c r="J319" s="15">
        <v>1</v>
      </c>
      <c r="K319" s="20">
        <v>1</v>
      </c>
      <c r="L319" s="25">
        <f t="shared" si="39"/>
        <v>3</v>
      </c>
      <c r="S319" s="2" t="s">
        <v>222</v>
      </c>
      <c r="T319" s="2" t="s">
        <v>310</v>
      </c>
      <c r="U319" s="1" t="s">
        <v>14</v>
      </c>
    </row>
    <row r="320" spans="2:21" x14ac:dyDescent="0.35">
      <c r="B320" s="226"/>
      <c r="C320" s="27" t="s">
        <v>15</v>
      </c>
      <c r="D320" s="23" t="s">
        <v>325</v>
      </c>
      <c r="E320" s="24" t="s">
        <v>56</v>
      </c>
      <c r="F320" s="25">
        <v>1</v>
      </c>
      <c r="G320" s="18" t="str">
        <f t="shared" si="37"/>
        <v>Interclub - Masters - 45-49 - Men's Surf Ski Race</v>
      </c>
      <c r="I320" s="19">
        <v>1</v>
      </c>
      <c r="J320" s="15">
        <v>1</v>
      </c>
      <c r="K320" s="20">
        <v>1</v>
      </c>
      <c r="L320" s="25">
        <f t="shared" si="39"/>
        <v>3</v>
      </c>
      <c r="S320" s="2" t="s">
        <v>222</v>
      </c>
      <c r="T320" s="2" t="s">
        <v>310</v>
      </c>
      <c r="U320" s="1" t="s">
        <v>17</v>
      </c>
    </row>
    <row r="321" spans="2:21" x14ac:dyDescent="0.35">
      <c r="B321" s="226"/>
      <c r="C321" s="27" t="s">
        <v>11</v>
      </c>
      <c r="D321" s="23" t="s">
        <v>326</v>
      </c>
      <c r="E321" s="24" t="s">
        <v>59</v>
      </c>
      <c r="F321" s="25">
        <v>1</v>
      </c>
      <c r="G321" s="18" t="str">
        <f t="shared" si="37"/>
        <v>Interclub - Masters - 45-49 - Women's Oceanwoman</v>
      </c>
      <c r="I321" s="19">
        <v>1</v>
      </c>
      <c r="J321" s="15">
        <v>1</v>
      </c>
      <c r="K321" s="20">
        <v>1</v>
      </c>
      <c r="L321" s="25">
        <f t="shared" si="39"/>
        <v>3</v>
      </c>
      <c r="S321" s="2" t="s">
        <v>222</v>
      </c>
      <c r="T321" s="2" t="s">
        <v>310</v>
      </c>
      <c r="U321" s="1" t="s">
        <v>14</v>
      </c>
    </row>
    <row r="322" spans="2:21" x14ac:dyDescent="0.35">
      <c r="B322" s="226"/>
      <c r="C322" s="27" t="s">
        <v>15</v>
      </c>
      <c r="D322" s="23" t="s">
        <v>327</v>
      </c>
      <c r="E322" s="24" t="s">
        <v>61</v>
      </c>
      <c r="F322" s="25">
        <v>1</v>
      </c>
      <c r="G322" s="18" t="str">
        <f t="shared" si="37"/>
        <v>Interclub - Masters - 45-49 - Men's Oceanman</v>
      </c>
      <c r="I322" s="19">
        <v>1</v>
      </c>
      <c r="J322" s="15">
        <v>1</v>
      </c>
      <c r="K322" s="20">
        <v>1</v>
      </c>
      <c r="L322" s="25">
        <f t="shared" si="39"/>
        <v>3</v>
      </c>
      <c r="S322" s="2" t="s">
        <v>222</v>
      </c>
      <c r="T322" s="2" t="s">
        <v>310</v>
      </c>
      <c r="U322" s="1" t="s">
        <v>17</v>
      </c>
    </row>
    <row r="323" spans="2:21" x14ac:dyDescent="0.35">
      <c r="B323" s="226"/>
      <c r="C323" s="27" t="s">
        <v>11</v>
      </c>
      <c r="D323" s="23" t="s">
        <v>309</v>
      </c>
      <c r="E323" s="24" t="s">
        <v>63</v>
      </c>
      <c r="F323" s="25">
        <v>1</v>
      </c>
      <c r="G323" s="18" t="str">
        <f t="shared" si="37"/>
        <v>Interclub - Masters - 45-49 - Women's Beach Flags</v>
      </c>
      <c r="I323" s="19">
        <v>1</v>
      </c>
      <c r="J323" s="15">
        <v>1</v>
      </c>
      <c r="K323" s="20">
        <v>1</v>
      </c>
      <c r="L323" s="25">
        <f t="shared" si="39"/>
        <v>3</v>
      </c>
      <c r="S323" s="2" t="s">
        <v>222</v>
      </c>
      <c r="T323" s="2" t="s">
        <v>310</v>
      </c>
      <c r="U323" s="1" t="s">
        <v>14</v>
      </c>
    </row>
    <row r="324" spans="2:21" x14ac:dyDescent="0.35">
      <c r="B324" s="226"/>
      <c r="C324" s="27" t="s">
        <v>15</v>
      </c>
      <c r="D324" s="23" t="s">
        <v>328</v>
      </c>
      <c r="E324" s="24" t="s">
        <v>63</v>
      </c>
      <c r="F324" s="25">
        <v>1</v>
      </c>
      <c r="G324" s="18" t="str">
        <f t="shared" si="37"/>
        <v>Interclub - Masters - 45-49 - Men's Beach Flags</v>
      </c>
      <c r="I324" s="19">
        <v>1</v>
      </c>
      <c r="J324" s="15">
        <v>1</v>
      </c>
      <c r="K324" s="20">
        <v>1</v>
      </c>
      <c r="L324" s="25">
        <f t="shared" si="39"/>
        <v>3</v>
      </c>
      <c r="S324" s="2" t="s">
        <v>222</v>
      </c>
      <c r="T324" s="2" t="s">
        <v>310</v>
      </c>
      <c r="U324" s="1" t="s">
        <v>17</v>
      </c>
    </row>
    <row r="325" spans="2:21" x14ac:dyDescent="0.35">
      <c r="B325" s="226"/>
      <c r="C325" s="27" t="s">
        <v>11</v>
      </c>
      <c r="D325" s="23" t="s">
        <v>329</v>
      </c>
      <c r="E325" s="24" t="s">
        <v>66</v>
      </c>
      <c r="F325" s="25">
        <v>1</v>
      </c>
      <c r="G325" s="18" t="str">
        <f t="shared" si="37"/>
        <v>Interclub - Masters - 45-49 - Women's Beach Sprint</v>
      </c>
      <c r="I325" s="19">
        <v>1</v>
      </c>
      <c r="J325" s="15">
        <v>1</v>
      </c>
      <c r="K325" s="20">
        <v>1</v>
      </c>
      <c r="L325" s="25">
        <f t="shared" si="39"/>
        <v>3</v>
      </c>
      <c r="S325" s="2" t="s">
        <v>222</v>
      </c>
      <c r="T325" s="2" t="s">
        <v>310</v>
      </c>
      <c r="U325" s="1" t="s">
        <v>14</v>
      </c>
    </row>
    <row r="326" spans="2:21" x14ac:dyDescent="0.35">
      <c r="B326" s="226"/>
      <c r="C326" s="27" t="s">
        <v>15</v>
      </c>
      <c r="D326" s="23" t="s">
        <v>330</v>
      </c>
      <c r="E326" s="24" t="s">
        <v>66</v>
      </c>
      <c r="F326" s="25">
        <v>1</v>
      </c>
      <c r="G326" s="18" t="str">
        <f t="shared" si="37"/>
        <v>Interclub - Masters - 45-49 - Men's Beach Sprint</v>
      </c>
      <c r="I326" s="19">
        <v>1</v>
      </c>
      <c r="J326" s="15">
        <v>1</v>
      </c>
      <c r="K326" s="20">
        <v>1</v>
      </c>
      <c r="L326" s="25">
        <f t="shared" si="39"/>
        <v>3</v>
      </c>
      <c r="S326" s="2" t="s">
        <v>222</v>
      </c>
      <c r="T326" s="2" t="s">
        <v>310</v>
      </c>
      <c r="U326" s="1" t="s">
        <v>17</v>
      </c>
    </row>
    <row r="327" spans="2:21" x14ac:dyDescent="0.35">
      <c r="B327" s="226"/>
      <c r="C327" s="27" t="s">
        <v>11</v>
      </c>
      <c r="D327" s="23" t="s">
        <v>331</v>
      </c>
      <c r="E327" s="24" t="s">
        <v>246</v>
      </c>
      <c r="F327" s="25">
        <v>1</v>
      </c>
      <c r="G327" s="18" t="str">
        <f t="shared" si="37"/>
        <v>Interclub - Masters - 45-49 - Women's 2km Beach Run</v>
      </c>
      <c r="I327" s="19">
        <v>1</v>
      </c>
      <c r="J327" s="15">
        <v>1</v>
      </c>
      <c r="K327" s="20">
        <v>1</v>
      </c>
      <c r="L327" s="25">
        <f t="shared" si="39"/>
        <v>3</v>
      </c>
      <c r="S327" s="2" t="s">
        <v>222</v>
      </c>
      <c r="T327" s="2" t="s">
        <v>310</v>
      </c>
      <c r="U327" s="1" t="s">
        <v>14</v>
      </c>
    </row>
    <row r="328" spans="2:21" x14ac:dyDescent="0.35">
      <c r="B328" s="226"/>
      <c r="C328" s="27" t="s">
        <v>15</v>
      </c>
      <c r="D328" s="23" t="s">
        <v>332</v>
      </c>
      <c r="E328" s="24" t="s">
        <v>246</v>
      </c>
      <c r="F328" s="25">
        <v>1</v>
      </c>
      <c r="G328" s="18" t="str">
        <f t="shared" si="37"/>
        <v>Interclub - Masters - 45-49 - Men's 2km Beach Run</v>
      </c>
      <c r="I328" s="19">
        <v>1</v>
      </c>
      <c r="J328" s="15">
        <v>1</v>
      </c>
      <c r="K328" s="20">
        <v>1</v>
      </c>
      <c r="L328" s="25">
        <f t="shared" si="39"/>
        <v>3</v>
      </c>
      <c r="S328" s="2" t="s">
        <v>222</v>
      </c>
      <c r="T328" s="2" t="s">
        <v>310</v>
      </c>
      <c r="U328" s="1" t="s">
        <v>17</v>
      </c>
    </row>
    <row r="329" spans="2:21" x14ac:dyDescent="0.35">
      <c r="B329" s="226"/>
      <c r="C329" s="27" t="s">
        <v>11</v>
      </c>
      <c r="D329" s="23" t="s">
        <v>333</v>
      </c>
      <c r="E329" s="24" t="s">
        <v>69</v>
      </c>
      <c r="F329" s="25">
        <v>2</v>
      </c>
      <c r="G329" s="18" t="str">
        <f t="shared" si="37"/>
        <v>Interclub - Masters - 45-49 - Women's Board Rescue</v>
      </c>
      <c r="I329" s="19">
        <v>2</v>
      </c>
      <c r="J329" s="15">
        <v>2</v>
      </c>
      <c r="K329" s="20">
        <v>2</v>
      </c>
      <c r="L329" s="25">
        <f t="shared" si="39"/>
        <v>6</v>
      </c>
      <c r="S329" s="2" t="s">
        <v>222</v>
      </c>
      <c r="T329" s="2" t="s">
        <v>310</v>
      </c>
      <c r="U329" s="1" t="s">
        <v>14</v>
      </c>
    </row>
    <row r="330" spans="2:21" ht="10.5" thickBot="1" x14ac:dyDescent="0.4">
      <c r="B330" s="227"/>
      <c r="C330" s="34" t="s">
        <v>15</v>
      </c>
      <c r="D330" s="23" t="s">
        <v>334</v>
      </c>
      <c r="E330" s="31" t="s">
        <v>69</v>
      </c>
      <c r="F330" s="32">
        <v>2</v>
      </c>
      <c r="G330" s="55" t="str">
        <f t="shared" si="37"/>
        <v>Interclub - Masters - 45-49 - Men's Board Rescue</v>
      </c>
      <c r="I330" s="56">
        <v>2</v>
      </c>
      <c r="J330" s="57">
        <v>2</v>
      </c>
      <c r="K330" s="58">
        <v>2</v>
      </c>
      <c r="L330" s="32">
        <f t="shared" si="39"/>
        <v>6</v>
      </c>
      <c r="S330" s="2" t="s">
        <v>222</v>
      </c>
      <c r="T330" s="2" t="s">
        <v>310</v>
      </c>
      <c r="U330" s="1" t="s">
        <v>17</v>
      </c>
    </row>
    <row r="331" spans="2:21" ht="10.8" thickBot="1" x14ac:dyDescent="0.45">
      <c r="B331" s="37" t="s">
        <v>47</v>
      </c>
      <c r="C331" s="38"/>
      <c r="D331" s="38"/>
      <c r="E331" s="38"/>
      <c r="F331" s="38"/>
      <c r="G331" s="38"/>
      <c r="H331" s="39"/>
      <c r="I331" s="40">
        <f>SUM(I305:I330)</f>
        <v>30</v>
      </c>
      <c r="J331" s="41">
        <f>SUM(J305:J330)</f>
        <v>30</v>
      </c>
      <c r="K331" s="11">
        <f>SUM(K305:K330)</f>
        <v>30</v>
      </c>
      <c r="L331" s="12">
        <f>SUM(L305:L330)</f>
        <v>90</v>
      </c>
    </row>
    <row r="332" spans="2:21" ht="10.5" thickBot="1" x14ac:dyDescent="0.4">
      <c r="I332" s="1"/>
    </row>
    <row r="333" spans="2:21" ht="10.8" thickBot="1" x14ac:dyDescent="0.45">
      <c r="B333" s="228" t="s">
        <v>335</v>
      </c>
      <c r="C333" s="229"/>
      <c r="D333" s="229"/>
      <c r="E333" s="229"/>
      <c r="F333" s="8" t="s">
        <v>4</v>
      </c>
      <c r="G333" s="8" t="s">
        <v>251</v>
      </c>
      <c r="I333" s="40" t="s">
        <v>6</v>
      </c>
      <c r="J333" s="10" t="s">
        <v>7</v>
      </c>
      <c r="K333" s="11" t="s">
        <v>8</v>
      </c>
      <c r="L333" s="59" t="s">
        <v>9</v>
      </c>
      <c r="M333" s="13"/>
      <c r="N333" s="13"/>
      <c r="O333" s="13"/>
      <c r="P333" s="13"/>
      <c r="Q333" s="13"/>
      <c r="R333" s="13"/>
    </row>
    <row r="334" spans="2:21" x14ac:dyDescent="0.35">
      <c r="B334" s="225" t="s">
        <v>10</v>
      </c>
      <c r="C334" s="49" t="s">
        <v>11</v>
      </c>
      <c r="D334" s="43" t="s">
        <v>336</v>
      </c>
      <c r="E334" s="44" t="s">
        <v>13</v>
      </c>
      <c r="F334" s="21">
        <v>1</v>
      </c>
      <c r="G334" s="45" t="str">
        <f t="shared" ref="G334:G359" si="40">CONCATENATE(S334,T334,U334,E334)</f>
        <v>Interclub - Masters - 50-54 - Women's 200m Obstacle Swim</v>
      </c>
      <c r="I334" s="19">
        <v>1</v>
      </c>
      <c r="J334" s="15">
        <v>1</v>
      </c>
      <c r="K334" s="20">
        <v>1</v>
      </c>
      <c r="L334" s="21">
        <f t="shared" ref="L334:L343" si="41">SUM(I334:K334)</f>
        <v>3</v>
      </c>
      <c r="S334" s="2" t="s">
        <v>222</v>
      </c>
      <c r="T334" s="2" t="s">
        <v>337</v>
      </c>
      <c r="U334" s="1" t="s">
        <v>14</v>
      </c>
    </row>
    <row r="335" spans="2:21" x14ac:dyDescent="0.35">
      <c r="B335" s="226"/>
      <c r="C335" s="22" t="s">
        <v>15</v>
      </c>
      <c r="D335" s="23" t="s">
        <v>338</v>
      </c>
      <c r="E335" s="24" t="s">
        <v>13</v>
      </c>
      <c r="F335" s="25">
        <v>1</v>
      </c>
      <c r="G335" s="18" t="str">
        <f t="shared" si="40"/>
        <v>Interclub - Masters - 50-54 - Men's 200m Obstacle Swim</v>
      </c>
      <c r="I335" s="27">
        <v>1</v>
      </c>
      <c r="J335" s="23">
        <v>1</v>
      </c>
      <c r="K335" s="28">
        <v>1</v>
      </c>
      <c r="L335" s="25">
        <f t="shared" si="41"/>
        <v>3</v>
      </c>
      <c r="S335" s="2" t="s">
        <v>222</v>
      </c>
      <c r="T335" s="2" t="s">
        <v>337</v>
      </c>
      <c r="U335" s="1" t="s">
        <v>17</v>
      </c>
    </row>
    <row r="336" spans="2:21" x14ac:dyDescent="0.35">
      <c r="B336" s="226"/>
      <c r="C336" s="22" t="s">
        <v>11</v>
      </c>
      <c r="D336" s="23" t="s">
        <v>339</v>
      </c>
      <c r="E336" s="24" t="s">
        <v>19</v>
      </c>
      <c r="F336" s="25">
        <v>1</v>
      </c>
      <c r="G336" s="18" t="str">
        <f t="shared" si="40"/>
        <v>Interclub - Masters - 50-54 - Women's 50m Manikin Carry</v>
      </c>
      <c r="I336" s="27">
        <v>1</v>
      </c>
      <c r="J336" s="23">
        <v>1</v>
      </c>
      <c r="K336" s="28">
        <v>1</v>
      </c>
      <c r="L336" s="25">
        <f t="shared" si="41"/>
        <v>3</v>
      </c>
      <c r="S336" s="2" t="s">
        <v>222</v>
      </c>
      <c r="T336" s="2" t="s">
        <v>337</v>
      </c>
      <c r="U336" s="1" t="s">
        <v>14</v>
      </c>
    </row>
    <row r="337" spans="2:21" x14ac:dyDescent="0.35">
      <c r="B337" s="226"/>
      <c r="C337" s="22" t="s">
        <v>15</v>
      </c>
      <c r="D337" s="23" t="s">
        <v>340</v>
      </c>
      <c r="E337" s="24" t="s">
        <v>19</v>
      </c>
      <c r="F337" s="25">
        <v>1</v>
      </c>
      <c r="G337" s="18" t="str">
        <f t="shared" si="40"/>
        <v>Interclub - Masters - 50-54 - Men's 50m Manikin Carry</v>
      </c>
      <c r="I337" s="27">
        <v>1</v>
      </c>
      <c r="J337" s="23">
        <v>1</v>
      </c>
      <c r="K337" s="28">
        <v>1</v>
      </c>
      <c r="L337" s="25">
        <f t="shared" si="41"/>
        <v>3</v>
      </c>
      <c r="S337" s="2" t="s">
        <v>222</v>
      </c>
      <c r="T337" s="2" t="s">
        <v>337</v>
      </c>
      <c r="U337" s="1" t="s">
        <v>17</v>
      </c>
    </row>
    <row r="338" spans="2:21" x14ac:dyDescent="0.35">
      <c r="B338" s="226"/>
      <c r="C338" s="22" t="s">
        <v>11</v>
      </c>
      <c r="D338" s="23" t="s">
        <v>341</v>
      </c>
      <c r="E338" s="24" t="s">
        <v>25</v>
      </c>
      <c r="F338" s="25">
        <v>1</v>
      </c>
      <c r="G338" s="18" t="str">
        <f t="shared" si="40"/>
        <v>Interclub - Masters - 50-54 - Women's 100m Manikin Carry with Fins</v>
      </c>
      <c r="I338" s="27">
        <v>1</v>
      </c>
      <c r="J338" s="23">
        <v>1</v>
      </c>
      <c r="K338" s="28">
        <v>1</v>
      </c>
      <c r="L338" s="25">
        <f t="shared" si="41"/>
        <v>3</v>
      </c>
      <c r="S338" s="2" t="s">
        <v>222</v>
      </c>
      <c r="T338" s="2" t="s">
        <v>337</v>
      </c>
      <c r="U338" s="1" t="s">
        <v>14</v>
      </c>
    </row>
    <row r="339" spans="2:21" x14ac:dyDescent="0.35">
      <c r="B339" s="226"/>
      <c r="C339" s="27" t="s">
        <v>15</v>
      </c>
      <c r="D339" s="23" t="s">
        <v>342</v>
      </c>
      <c r="E339" s="24" t="s">
        <v>25</v>
      </c>
      <c r="F339" s="25">
        <v>1</v>
      </c>
      <c r="G339" s="18" t="str">
        <f t="shared" si="40"/>
        <v>Interclub - Masters - 50-54 - Men's 100m Manikin Carry with Fins</v>
      </c>
      <c r="I339" s="27">
        <v>1</v>
      </c>
      <c r="J339" s="23">
        <v>1</v>
      </c>
      <c r="K339" s="28">
        <v>1</v>
      </c>
      <c r="L339" s="25">
        <f t="shared" si="41"/>
        <v>3</v>
      </c>
      <c r="S339" s="2" t="s">
        <v>222</v>
      </c>
      <c r="T339" s="2" t="s">
        <v>337</v>
      </c>
      <c r="U339" s="1" t="s">
        <v>17</v>
      </c>
    </row>
    <row r="340" spans="2:21" x14ac:dyDescent="0.35">
      <c r="B340" s="226"/>
      <c r="C340" s="19" t="s">
        <v>11</v>
      </c>
      <c r="D340" s="23" t="s">
        <v>343</v>
      </c>
      <c r="E340" s="24" t="s">
        <v>28</v>
      </c>
      <c r="F340" s="17">
        <v>1</v>
      </c>
      <c r="G340" s="18" t="str">
        <f t="shared" si="40"/>
        <v>Interclub - Masters - 50-54 - Women's 100m Manikin Tow with Fins</v>
      </c>
      <c r="H340" s="67"/>
      <c r="I340" s="19">
        <v>1</v>
      </c>
      <c r="J340" s="15">
        <v>1</v>
      </c>
      <c r="K340" s="20">
        <v>1</v>
      </c>
      <c r="L340" s="17">
        <f t="shared" si="41"/>
        <v>3</v>
      </c>
      <c r="M340" s="66"/>
      <c r="S340" s="2" t="s">
        <v>222</v>
      </c>
      <c r="T340" s="2" t="s">
        <v>337</v>
      </c>
      <c r="U340" s="1" t="s">
        <v>14</v>
      </c>
    </row>
    <row r="341" spans="2:21" x14ac:dyDescent="0.35">
      <c r="B341" s="226"/>
      <c r="C341" s="27" t="s">
        <v>15</v>
      </c>
      <c r="D341" s="23" t="s">
        <v>344</v>
      </c>
      <c r="E341" s="24" t="s">
        <v>28</v>
      </c>
      <c r="F341" s="25">
        <v>1</v>
      </c>
      <c r="G341" s="18" t="str">
        <f t="shared" si="40"/>
        <v>Interclub - Masters - 50-54 - Men's 100m Manikin Tow with Fins</v>
      </c>
      <c r="H341" s="67"/>
      <c r="I341" s="27">
        <v>1</v>
      </c>
      <c r="J341" s="23">
        <v>1</v>
      </c>
      <c r="K341" s="28">
        <v>1</v>
      </c>
      <c r="L341" s="25">
        <f t="shared" si="41"/>
        <v>3</v>
      </c>
      <c r="M341" s="66"/>
      <c r="S341" s="2" t="s">
        <v>222</v>
      </c>
      <c r="T341" s="2" t="s">
        <v>337</v>
      </c>
      <c r="U341" s="1" t="s">
        <v>17</v>
      </c>
    </row>
    <row r="342" spans="2:21" x14ac:dyDescent="0.35">
      <c r="B342" s="226"/>
      <c r="C342" s="27" t="s">
        <v>11</v>
      </c>
      <c r="D342" s="23" t="s">
        <v>345</v>
      </c>
      <c r="E342" s="24" t="s">
        <v>34</v>
      </c>
      <c r="F342" s="25">
        <v>2</v>
      </c>
      <c r="G342" s="18" t="str">
        <f t="shared" si="40"/>
        <v>Interclub - Masters - 50-54 - Women's Line Throw</v>
      </c>
      <c r="H342" s="67"/>
      <c r="I342" s="27">
        <v>2</v>
      </c>
      <c r="J342" s="23">
        <v>2</v>
      </c>
      <c r="K342" s="28">
        <v>2</v>
      </c>
      <c r="L342" s="25">
        <f t="shared" si="41"/>
        <v>6</v>
      </c>
      <c r="M342" s="66"/>
      <c r="S342" s="2" t="s">
        <v>222</v>
      </c>
      <c r="T342" s="2" t="s">
        <v>337</v>
      </c>
      <c r="U342" s="1" t="s">
        <v>14</v>
      </c>
    </row>
    <row r="343" spans="2:21" ht="10.5" thickBot="1" x14ac:dyDescent="0.4">
      <c r="B343" s="227"/>
      <c r="C343" s="34" t="s">
        <v>15</v>
      </c>
      <c r="D343" s="35" t="s">
        <v>346</v>
      </c>
      <c r="E343" s="31" t="s">
        <v>34</v>
      </c>
      <c r="F343" s="32">
        <v>2</v>
      </c>
      <c r="G343" s="33" t="str">
        <f t="shared" si="40"/>
        <v>Interclub - Masters - 50-54 - Men's Line Throw</v>
      </c>
      <c r="H343" s="67"/>
      <c r="I343" s="34">
        <v>2</v>
      </c>
      <c r="J343" s="35">
        <v>2</v>
      </c>
      <c r="K343" s="36">
        <v>2</v>
      </c>
      <c r="L343" s="32">
        <f t="shared" si="41"/>
        <v>6</v>
      </c>
      <c r="M343" s="66"/>
      <c r="S343" s="2" t="s">
        <v>222</v>
      </c>
      <c r="T343" s="2" t="s">
        <v>337</v>
      </c>
      <c r="U343" s="1" t="s">
        <v>17</v>
      </c>
    </row>
    <row r="344" spans="2:21" x14ac:dyDescent="0.35">
      <c r="B344" s="225" t="s">
        <v>263</v>
      </c>
      <c r="C344" s="42" t="s">
        <v>11</v>
      </c>
      <c r="D344" s="15" t="s">
        <v>347</v>
      </c>
      <c r="E344" s="44" t="s">
        <v>50</v>
      </c>
      <c r="F344" s="21">
        <v>1</v>
      </c>
      <c r="G344" s="18" t="str">
        <f t="shared" si="40"/>
        <v>Interclub - Masters - 50-54 - Women's Surf Race</v>
      </c>
      <c r="I344" s="42">
        <v>1</v>
      </c>
      <c r="J344" s="43">
        <v>1</v>
      </c>
      <c r="K344" s="46">
        <v>1</v>
      </c>
      <c r="L344" s="21">
        <f>SUM(I344:K344)</f>
        <v>3</v>
      </c>
      <c r="S344" s="2" t="s">
        <v>222</v>
      </c>
      <c r="T344" s="2" t="s">
        <v>337</v>
      </c>
      <c r="U344" s="1" t="s">
        <v>14</v>
      </c>
    </row>
    <row r="345" spans="2:21" x14ac:dyDescent="0.35">
      <c r="B345" s="226"/>
      <c r="C345" s="27" t="s">
        <v>15</v>
      </c>
      <c r="D345" s="23" t="s">
        <v>348</v>
      </c>
      <c r="E345" s="24" t="s">
        <v>50</v>
      </c>
      <c r="F345" s="25">
        <v>1</v>
      </c>
      <c r="G345" s="18" t="str">
        <f t="shared" si="40"/>
        <v>Interclub - Masters - 50-54 - Men's Surf Race</v>
      </c>
      <c r="I345" s="19">
        <v>1</v>
      </c>
      <c r="J345" s="15">
        <v>1</v>
      </c>
      <c r="K345" s="20">
        <v>1</v>
      </c>
      <c r="L345" s="25">
        <f t="shared" ref="L345:L359" si="42">SUM(I345:K345)</f>
        <v>3</v>
      </c>
      <c r="S345" s="2" t="s">
        <v>222</v>
      </c>
      <c r="T345" s="2" t="s">
        <v>337</v>
      </c>
      <c r="U345" s="1" t="s">
        <v>17</v>
      </c>
    </row>
    <row r="346" spans="2:21" x14ac:dyDescent="0.35">
      <c r="B346" s="226"/>
      <c r="C346" s="27" t="s">
        <v>11</v>
      </c>
      <c r="D346" s="23" t="s">
        <v>349</v>
      </c>
      <c r="E346" s="24" t="s">
        <v>53</v>
      </c>
      <c r="F346" s="25">
        <v>1</v>
      </c>
      <c r="G346" s="18" t="str">
        <f t="shared" si="40"/>
        <v>Interclub - Masters - 50-54 - Women's Board Race</v>
      </c>
      <c r="I346" s="19">
        <v>1</v>
      </c>
      <c r="J346" s="15">
        <v>1</v>
      </c>
      <c r="K346" s="20">
        <v>1</v>
      </c>
      <c r="L346" s="25">
        <f t="shared" si="42"/>
        <v>3</v>
      </c>
      <c r="S346" s="2" t="s">
        <v>222</v>
      </c>
      <c r="T346" s="2" t="s">
        <v>337</v>
      </c>
      <c r="U346" s="1" t="s">
        <v>14</v>
      </c>
    </row>
    <row r="347" spans="2:21" x14ac:dyDescent="0.35">
      <c r="B347" s="226"/>
      <c r="C347" s="27" t="s">
        <v>15</v>
      </c>
      <c r="D347" s="23" t="s">
        <v>350</v>
      </c>
      <c r="E347" s="24" t="s">
        <v>53</v>
      </c>
      <c r="F347" s="25">
        <v>1</v>
      </c>
      <c r="G347" s="18" t="str">
        <f t="shared" si="40"/>
        <v>Interclub - Masters - 50-54 - Men's Board Race</v>
      </c>
      <c r="I347" s="19">
        <v>1</v>
      </c>
      <c r="J347" s="15">
        <v>1</v>
      </c>
      <c r="K347" s="20">
        <v>1</v>
      </c>
      <c r="L347" s="25">
        <f t="shared" si="42"/>
        <v>3</v>
      </c>
      <c r="S347" s="2" t="s">
        <v>222</v>
      </c>
      <c r="T347" s="2" t="s">
        <v>337</v>
      </c>
      <c r="U347" s="1" t="s">
        <v>17</v>
      </c>
    </row>
    <row r="348" spans="2:21" x14ac:dyDescent="0.35">
      <c r="B348" s="226"/>
      <c r="C348" s="27" t="s">
        <v>11</v>
      </c>
      <c r="D348" s="23" t="s">
        <v>351</v>
      </c>
      <c r="E348" s="24" t="s">
        <v>56</v>
      </c>
      <c r="F348" s="25">
        <v>1</v>
      </c>
      <c r="G348" s="18" t="str">
        <f t="shared" si="40"/>
        <v>Interclub - Masters - 50-54 - Women's Surf Ski Race</v>
      </c>
      <c r="I348" s="19">
        <v>1</v>
      </c>
      <c r="J348" s="15">
        <v>1</v>
      </c>
      <c r="K348" s="20">
        <v>1</v>
      </c>
      <c r="L348" s="25">
        <f t="shared" si="42"/>
        <v>3</v>
      </c>
      <c r="S348" s="2" t="s">
        <v>222</v>
      </c>
      <c r="T348" s="2" t="s">
        <v>337</v>
      </c>
      <c r="U348" s="1" t="s">
        <v>14</v>
      </c>
    </row>
    <row r="349" spans="2:21" x14ac:dyDescent="0.35">
      <c r="B349" s="226"/>
      <c r="C349" s="27" t="s">
        <v>15</v>
      </c>
      <c r="D349" s="23" t="s">
        <v>352</v>
      </c>
      <c r="E349" s="24" t="s">
        <v>56</v>
      </c>
      <c r="F349" s="25">
        <v>1</v>
      </c>
      <c r="G349" s="18" t="str">
        <f t="shared" si="40"/>
        <v>Interclub - Masters - 50-54 - Men's Surf Ski Race</v>
      </c>
      <c r="I349" s="19">
        <v>1</v>
      </c>
      <c r="J349" s="15">
        <v>1</v>
      </c>
      <c r="K349" s="20">
        <v>1</v>
      </c>
      <c r="L349" s="25">
        <f t="shared" si="42"/>
        <v>3</v>
      </c>
      <c r="S349" s="2" t="s">
        <v>222</v>
      </c>
      <c r="T349" s="2" t="s">
        <v>337</v>
      </c>
      <c r="U349" s="1" t="s">
        <v>17</v>
      </c>
    </row>
    <row r="350" spans="2:21" x14ac:dyDescent="0.35">
      <c r="B350" s="226"/>
      <c r="C350" s="27" t="s">
        <v>11</v>
      </c>
      <c r="D350" s="23" t="s">
        <v>353</v>
      </c>
      <c r="E350" s="24" t="s">
        <v>59</v>
      </c>
      <c r="F350" s="25">
        <v>1</v>
      </c>
      <c r="G350" s="18" t="str">
        <f t="shared" si="40"/>
        <v>Interclub - Masters - 50-54 - Women's Oceanwoman</v>
      </c>
      <c r="I350" s="19">
        <v>1</v>
      </c>
      <c r="J350" s="15">
        <v>1</v>
      </c>
      <c r="K350" s="20">
        <v>1</v>
      </c>
      <c r="L350" s="25">
        <f t="shared" si="42"/>
        <v>3</v>
      </c>
      <c r="S350" s="2" t="s">
        <v>222</v>
      </c>
      <c r="T350" s="2" t="s">
        <v>337</v>
      </c>
      <c r="U350" s="1" t="s">
        <v>14</v>
      </c>
    </row>
    <row r="351" spans="2:21" x14ac:dyDescent="0.35">
      <c r="B351" s="226"/>
      <c r="C351" s="27" t="s">
        <v>15</v>
      </c>
      <c r="D351" s="23" t="s">
        <v>354</v>
      </c>
      <c r="E351" s="24" t="s">
        <v>61</v>
      </c>
      <c r="F351" s="25">
        <v>1</v>
      </c>
      <c r="G351" s="18" t="str">
        <f t="shared" si="40"/>
        <v>Interclub - Masters - 50-54 - Men's Oceanman</v>
      </c>
      <c r="I351" s="19">
        <v>1</v>
      </c>
      <c r="J351" s="15">
        <v>1</v>
      </c>
      <c r="K351" s="20">
        <v>1</v>
      </c>
      <c r="L351" s="25">
        <f t="shared" si="42"/>
        <v>3</v>
      </c>
      <c r="S351" s="2" t="s">
        <v>222</v>
      </c>
      <c r="T351" s="2" t="s">
        <v>337</v>
      </c>
      <c r="U351" s="1" t="s">
        <v>17</v>
      </c>
    </row>
    <row r="352" spans="2:21" x14ac:dyDescent="0.35">
      <c r="B352" s="226"/>
      <c r="C352" s="27" t="s">
        <v>11</v>
      </c>
      <c r="D352" s="23" t="s">
        <v>355</v>
      </c>
      <c r="E352" s="24" t="s">
        <v>63</v>
      </c>
      <c r="F352" s="25">
        <v>1</v>
      </c>
      <c r="G352" s="18" t="str">
        <f t="shared" si="40"/>
        <v>Interclub - Masters - 50-54 - Women's Beach Flags</v>
      </c>
      <c r="I352" s="19">
        <v>1</v>
      </c>
      <c r="J352" s="15">
        <v>1</v>
      </c>
      <c r="K352" s="20">
        <v>1</v>
      </c>
      <c r="L352" s="25">
        <f t="shared" si="42"/>
        <v>3</v>
      </c>
      <c r="S352" s="2" t="s">
        <v>222</v>
      </c>
      <c r="T352" s="2" t="s">
        <v>337</v>
      </c>
      <c r="U352" s="1" t="s">
        <v>14</v>
      </c>
    </row>
    <row r="353" spans="2:21" x14ac:dyDescent="0.35">
      <c r="B353" s="226"/>
      <c r="C353" s="27" t="s">
        <v>15</v>
      </c>
      <c r="D353" s="23" t="s">
        <v>356</v>
      </c>
      <c r="E353" s="24" t="s">
        <v>63</v>
      </c>
      <c r="F353" s="25">
        <v>1</v>
      </c>
      <c r="G353" s="18" t="str">
        <f t="shared" si="40"/>
        <v>Interclub - Masters - 50-54 - Men's Beach Flags</v>
      </c>
      <c r="I353" s="19">
        <v>1</v>
      </c>
      <c r="J353" s="15">
        <v>1</v>
      </c>
      <c r="K353" s="20">
        <v>1</v>
      </c>
      <c r="L353" s="25">
        <f t="shared" si="42"/>
        <v>3</v>
      </c>
      <c r="S353" s="2" t="s">
        <v>222</v>
      </c>
      <c r="T353" s="2" t="s">
        <v>337</v>
      </c>
      <c r="U353" s="1" t="s">
        <v>17</v>
      </c>
    </row>
    <row r="354" spans="2:21" x14ac:dyDescent="0.35">
      <c r="B354" s="226"/>
      <c r="C354" s="27" t="s">
        <v>11</v>
      </c>
      <c r="D354" s="23" t="s">
        <v>357</v>
      </c>
      <c r="E354" s="24" t="s">
        <v>66</v>
      </c>
      <c r="F354" s="25">
        <v>1</v>
      </c>
      <c r="G354" s="18" t="str">
        <f t="shared" si="40"/>
        <v>Interclub - Masters - 50-54 - Women's Beach Sprint</v>
      </c>
      <c r="I354" s="19">
        <v>1</v>
      </c>
      <c r="J354" s="15">
        <v>1</v>
      </c>
      <c r="K354" s="20">
        <v>1</v>
      </c>
      <c r="L354" s="25">
        <f t="shared" si="42"/>
        <v>3</v>
      </c>
      <c r="S354" s="2" t="s">
        <v>222</v>
      </c>
      <c r="T354" s="2" t="s">
        <v>337</v>
      </c>
      <c r="U354" s="1" t="s">
        <v>14</v>
      </c>
    </row>
    <row r="355" spans="2:21" x14ac:dyDescent="0.35">
      <c r="B355" s="226"/>
      <c r="C355" s="27" t="s">
        <v>15</v>
      </c>
      <c r="D355" s="23" t="s">
        <v>358</v>
      </c>
      <c r="E355" s="24" t="s">
        <v>66</v>
      </c>
      <c r="F355" s="25">
        <v>1</v>
      </c>
      <c r="G355" s="18" t="str">
        <f t="shared" si="40"/>
        <v>Interclub - Masters - 50-54 - Men's Beach Sprint</v>
      </c>
      <c r="I355" s="19">
        <v>1</v>
      </c>
      <c r="J355" s="15">
        <v>1</v>
      </c>
      <c r="K355" s="20">
        <v>1</v>
      </c>
      <c r="L355" s="25">
        <f t="shared" si="42"/>
        <v>3</v>
      </c>
      <c r="S355" s="2" t="s">
        <v>222</v>
      </c>
      <c r="T355" s="2" t="s">
        <v>337</v>
      </c>
      <c r="U355" s="1" t="s">
        <v>17</v>
      </c>
    </row>
    <row r="356" spans="2:21" x14ac:dyDescent="0.35">
      <c r="B356" s="226"/>
      <c r="C356" s="27" t="s">
        <v>11</v>
      </c>
      <c r="D356" s="23" t="s">
        <v>359</v>
      </c>
      <c r="E356" s="24" t="s">
        <v>246</v>
      </c>
      <c r="F356" s="25">
        <v>1</v>
      </c>
      <c r="G356" s="18" t="str">
        <f t="shared" si="40"/>
        <v>Interclub - Masters - 50-54 - Women's 2km Beach Run</v>
      </c>
      <c r="I356" s="19">
        <v>1</v>
      </c>
      <c r="J356" s="15">
        <v>1</v>
      </c>
      <c r="K356" s="20">
        <v>1</v>
      </c>
      <c r="L356" s="25">
        <f t="shared" si="42"/>
        <v>3</v>
      </c>
      <c r="S356" s="2" t="s">
        <v>222</v>
      </c>
      <c r="T356" s="2" t="s">
        <v>337</v>
      </c>
      <c r="U356" s="1" t="s">
        <v>14</v>
      </c>
    </row>
    <row r="357" spans="2:21" x14ac:dyDescent="0.35">
      <c r="B357" s="226"/>
      <c r="C357" s="27" t="s">
        <v>15</v>
      </c>
      <c r="D357" s="23" t="s">
        <v>360</v>
      </c>
      <c r="E357" s="24" t="s">
        <v>246</v>
      </c>
      <c r="F357" s="25">
        <v>1</v>
      </c>
      <c r="G357" s="18" t="str">
        <f t="shared" si="40"/>
        <v>Interclub - Masters - 50-54 - Men's 2km Beach Run</v>
      </c>
      <c r="I357" s="19">
        <v>1</v>
      </c>
      <c r="J357" s="15">
        <v>1</v>
      </c>
      <c r="K357" s="20">
        <v>1</v>
      </c>
      <c r="L357" s="25">
        <f t="shared" si="42"/>
        <v>3</v>
      </c>
      <c r="S357" s="2" t="s">
        <v>222</v>
      </c>
      <c r="T357" s="2" t="s">
        <v>337</v>
      </c>
      <c r="U357" s="1" t="s">
        <v>17</v>
      </c>
    </row>
    <row r="358" spans="2:21" x14ac:dyDescent="0.35">
      <c r="B358" s="226"/>
      <c r="C358" s="27" t="s">
        <v>11</v>
      </c>
      <c r="D358" s="23" t="s">
        <v>361</v>
      </c>
      <c r="E358" s="24" t="s">
        <v>69</v>
      </c>
      <c r="F358" s="25">
        <v>2</v>
      </c>
      <c r="G358" s="18" t="str">
        <f t="shared" si="40"/>
        <v>Interclub - Masters - 50-54 - Women's Board Rescue</v>
      </c>
      <c r="I358" s="19">
        <v>2</v>
      </c>
      <c r="J358" s="15">
        <v>2</v>
      </c>
      <c r="K358" s="20">
        <v>2</v>
      </c>
      <c r="L358" s="25">
        <f t="shared" si="42"/>
        <v>6</v>
      </c>
      <c r="S358" s="2" t="s">
        <v>222</v>
      </c>
      <c r="T358" s="2" t="s">
        <v>337</v>
      </c>
      <c r="U358" s="1" t="s">
        <v>14</v>
      </c>
    </row>
    <row r="359" spans="2:21" ht="10.5" thickBot="1" x14ac:dyDescent="0.4">
      <c r="B359" s="227"/>
      <c r="C359" s="34" t="s">
        <v>15</v>
      </c>
      <c r="D359" s="23" t="s">
        <v>362</v>
      </c>
      <c r="E359" s="31" t="s">
        <v>69</v>
      </c>
      <c r="F359" s="32">
        <v>2</v>
      </c>
      <c r="G359" s="55" t="str">
        <f t="shared" si="40"/>
        <v>Interclub - Masters - 50-54 - Men's Board Rescue</v>
      </c>
      <c r="I359" s="56">
        <v>2</v>
      </c>
      <c r="J359" s="57">
        <v>2</v>
      </c>
      <c r="K359" s="58">
        <v>2</v>
      </c>
      <c r="L359" s="32">
        <f t="shared" si="42"/>
        <v>6</v>
      </c>
      <c r="S359" s="2" t="s">
        <v>222</v>
      </c>
      <c r="T359" s="2" t="s">
        <v>337</v>
      </c>
      <c r="U359" s="1" t="s">
        <v>17</v>
      </c>
    </row>
    <row r="360" spans="2:21" ht="10.8" thickBot="1" x14ac:dyDescent="0.45">
      <c r="B360" s="37" t="s">
        <v>47</v>
      </c>
      <c r="C360" s="38"/>
      <c r="D360" s="38"/>
      <c r="E360" s="38"/>
      <c r="F360" s="38"/>
      <c r="G360" s="38"/>
      <c r="H360" s="39"/>
      <c r="I360" s="40">
        <f>SUM(I334:I359)</f>
        <v>30</v>
      </c>
      <c r="J360" s="41">
        <f>SUM(J334:J359)</f>
        <v>30</v>
      </c>
      <c r="K360" s="11">
        <f>SUM(K334:K359)</f>
        <v>30</v>
      </c>
      <c r="L360" s="12">
        <f>SUM(L334:L359)</f>
        <v>90</v>
      </c>
    </row>
    <row r="361" spans="2:21" ht="10.5" thickBot="1" x14ac:dyDescent="0.4">
      <c r="I361" s="1"/>
    </row>
    <row r="362" spans="2:21" ht="10.8" thickBot="1" x14ac:dyDescent="0.45">
      <c r="B362" s="228" t="s">
        <v>363</v>
      </c>
      <c r="C362" s="229"/>
      <c r="D362" s="229"/>
      <c r="E362" s="229"/>
      <c r="F362" s="8" t="s">
        <v>4</v>
      </c>
      <c r="G362" s="8" t="s">
        <v>251</v>
      </c>
      <c r="I362" s="40" t="s">
        <v>6</v>
      </c>
      <c r="J362" s="10" t="s">
        <v>7</v>
      </c>
      <c r="K362" s="11" t="s">
        <v>8</v>
      </c>
      <c r="L362" s="59" t="s">
        <v>9</v>
      </c>
      <c r="M362" s="13"/>
      <c r="N362" s="13"/>
      <c r="O362" s="13"/>
      <c r="P362" s="13"/>
      <c r="Q362" s="13"/>
      <c r="R362" s="13"/>
    </row>
    <row r="363" spans="2:21" x14ac:dyDescent="0.35">
      <c r="B363" s="225" t="s">
        <v>10</v>
      </c>
      <c r="C363" s="49" t="s">
        <v>11</v>
      </c>
      <c r="D363" s="43" t="s">
        <v>364</v>
      </c>
      <c r="E363" s="44" t="s">
        <v>365</v>
      </c>
      <c r="F363" s="21">
        <v>1</v>
      </c>
      <c r="G363" s="45" t="str">
        <f t="shared" ref="G363:G388" si="43">CONCATENATE(S363,T363,U363,E363)</f>
        <v>Interclub - Masters - 55-59 - Women's 100m Obstacle Swim</v>
      </c>
      <c r="I363" s="19">
        <v>1</v>
      </c>
      <c r="J363" s="15">
        <v>1</v>
      </c>
      <c r="K363" s="20">
        <v>1</v>
      </c>
      <c r="L363" s="21">
        <f t="shared" ref="L363:L372" si="44">SUM(I363:K363)</f>
        <v>3</v>
      </c>
      <c r="S363" s="2" t="s">
        <v>222</v>
      </c>
      <c r="T363" s="2" t="s">
        <v>366</v>
      </c>
      <c r="U363" s="1" t="s">
        <v>14</v>
      </c>
    </row>
    <row r="364" spans="2:21" x14ac:dyDescent="0.35">
      <c r="B364" s="226"/>
      <c r="C364" s="22" t="s">
        <v>15</v>
      </c>
      <c r="D364" s="23" t="s">
        <v>367</v>
      </c>
      <c r="E364" s="24" t="s">
        <v>365</v>
      </c>
      <c r="F364" s="25">
        <v>1</v>
      </c>
      <c r="G364" s="18" t="str">
        <f t="shared" si="43"/>
        <v>Interclub - Masters - 55-59 - Men's 100m Obstacle Swim</v>
      </c>
      <c r="I364" s="27">
        <v>1</v>
      </c>
      <c r="J364" s="23">
        <v>1</v>
      </c>
      <c r="K364" s="28">
        <v>1</v>
      </c>
      <c r="L364" s="25">
        <f t="shared" si="44"/>
        <v>3</v>
      </c>
      <c r="S364" s="2" t="s">
        <v>222</v>
      </c>
      <c r="T364" s="2" t="s">
        <v>366</v>
      </c>
      <c r="U364" s="1" t="s">
        <v>17</v>
      </c>
    </row>
    <row r="365" spans="2:21" x14ac:dyDescent="0.35">
      <c r="B365" s="226"/>
      <c r="C365" s="22" t="s">
        <v>11</v>
      </c>
      <c r="D365" s="23" t="s">
        <v>368</v>
      </c>
      <c r="E365" s="24" t="s">
        <v>19</v>
      </c>
      <c r="F365" s="25">
        <v>1</v>
      </c>
      <c r="G365" s="18" t="str">
        <f t="shared" si="43"/>
        <v>Interclub - Masters - 55-59 - Women's 50m Manikin Carry</v>
      </c>
      <c r="I365" s="27">
        <v>1</v>
      </c>
      <c r="J365" s="23">
        <v>1</v>
      </c>
      <c r="K365" s="28">
        <v>1</v>
      </c>
      <c r="L365" s="25">
        <f t="shared" si="44"/>
        <v>3</v>
      </c>
      <c r="S365" s="2" t="s">
        <v>222</v>
      </c>
      <c r="T365" s="2" t="s">
        <v>366</v>
      </c>
      <c r="U365" s="1" t="s">
        <v>14</v>
      </c>
    </row>
    <row r="366" spans="2:21" x14ac:dyDescent="0.35">
      <c r="B366" s="226"/>
      <c r="C366" s="22" t="s">
        <v>15</v>
      </c>
      <c r="D366" s="23" t="s">
        <v>369</v>
      </c>
      <c r="E366" s="24" t="s">
        <v>19</v>
      </c>
      <c r="F366" s="25">
        <v>1</v>
      </c>
      <c r="G366" s="18" t="str">
        <f t="shared" si="43"/>
        <v>Interclub - Masters - 55-59 - Men's 50m Manikin Carry</v>
      </c>
      <c r="I366" s="27">
        <v>1</v>
      </c>
      <c r="J366" s="23">
        <v>1</v>
      </c>
      <c r="K366" s="28">
        <v>1</v>
      </c>
      <c r="L366" s="25">
        <f t="shared" si="44"/>
        <v>3</v>
      </c>
      <c r="S366" s="2" t="s">
        <v>222</v>
      </c>
      <c r="T366" s="2" t="s">
        <v>366</v>
      </c>
      <c r="U366" s="1" t="s">
        <v>17</v>
      </c>
    </row>
    <row r="367" spans="2:21" x14ac:dyDescent="0.35">
      <c r="B367" s="226"/>
      <c r="C367" s="22" t="s">
        <v>11</v>
      </c>
      <c r="D367" s="23" t="s">
        <v>370</v>
      </c>
      <c r="E367" s="24" t="s">
        <v>25</v>
      </c>
      <c r="F367" s="25">
        <v>1</v>
      </c>
      <c r="G367" s="18" t="str">
        <f t="shared" si="43"/>
        <v>Interclub - Masters - 55-59 - Women's 100m Manikin Carry with Fins</v>
      </c>
      <c r="I367" s="27">
        <v>1</v>
      </c>
      <c r="J367" s="23">
        <v>1</v>
      </c>
      <c r="K367" s="28">
        <v>1</v>
      </c>
      <c r="L367" s="25">
        <f t="shared" si="44"/>
        <v>3</v>
      </c>
      <c r="S367" s="2" t="s">
        <v>222</v>
      </c>
      <c r="T367" s="2" t="s">
        <v>366</v>
      </c>
      <c r="U367" s="1" t="s">
        <v>14</v>
      </c>
    </row>
    <row r="368" spans="2:21" x14ac:dyDescent="0.35">
      <c r="B368" s="226"/>
      <c r="C368" s="27" t="s">
        <v>15</v>
      </c>
      <c r="D368" s="23" t="s">
        <v>371</v>
      </c>
      <c r="E368" s="24" t="s">
        <v>25</v>
      </c>
      <c r="F368" s="25">
        <v>1</v>
      </c>
      <c r="G368" s="18" t="str">
        <f t="shared" si="43"/>
        <v>Interclub - Masters - 55-59 - Men's 100m Manikin Carry with Fins</v>
      </c>
      <c r="I368" s="27">
        <v>1</v>
      </c>
      <c r="J368" s="23">
        <v>1</v>
      </c>
      <c r="K368" s="28">
        <v>1</v>
      </c>
      <c r="L368" s="25">
        <f t="shared" si="44"/>
        <v>3</v>
      </c>
      <c r="S368" s="2" t="s">
        <v>222</v>
      </c>
      <c r="T368" s="2" t="s">
        <v>366</v>
      </c>
      <c r="U368" s="1" t="s">
        <v>17</v>
      </c>
    </row>
    <row r="369" spans="2:21" x14ac:dyDescent="0.35">
      <c r="B369" s="226"/>
      <c r="C369" s="19" t="s">
        <v>11</v>
      </c>
      <c r="D369" s="23" t="s">
        <v>372</v>
      </c>
      <c r="E369" s="24" t="s">
        <v>28</v>
      </c>
      <c r="F369" s="17">
        <v>1</v>
      </c>
      <c r="G369" s="18" t="str">
        <f t="shared" si="43"/>
        <v>Interclub - Masters - 55-59 - Women's 100m Manikin Tow with Fins</v>
      </c>
      <c r="H369" s="67"/>
      <c r="I369" s="19">
        <v>1</v>
      </c>
      <c r="J369" s="15">
        <v>1</v>
      </c>
      <c r="K369" s="20">
        <v>1</v>
      </c>
      <c r="L369" s="17">
        <f t="shared" si="44"/>
        <v>3</v>
      </c>
      <c r="M369" s="66"/>
      <c r="S369" s="2" t="s">
        <v>222</v>
      </c>
      <c r="T369" s="2" t="s">
        <v>366</v>
      </c>
      <c r="U369" s="1" t="s">
        <v>14</v>
      </c>
    </row>
    <row r="370" spans="2:21" x14ac:dyDescent="0.35">
      <c r="B370" s="226"/>
      <c r="C370" s="27" t="s">
        <v>15</v>
      </c>
      <c r="D370" s="23" t="s">
        <v>373</v>
      </c>
      <c r="E370" s="24" t="s">
        <v>28</v>
      </c>
      <c r="F370" s="25">
        <v>1</v>
      </c>
      <c r="G370" s="18" t="str">
        <f t="shared" si="43"/>
        <v>Interclub - Masters - 55-59 - Men's 100m Manikin Tow with Fins</v>
      </c>
      <c r="H370" s="67"/>
      <c r="I370" s="27">
        <v>1</v>
      </c>
      <c r="J370" s="23">
        <v>1</v>
      </c>
      <c r="K370" s="28">
        <v>1</v>
      </c>
      <c r="L370" s="25">
        <f t="shared" si="44"/>
        <v>3</v>
      </c>
      <c r="M370" s="66"/>
      <c r="S370" s="2" t="s">
        <v>222</v>
      </c>
      <c r="T370" s="2" t="s">
        <v>366</v>
      </c>
      <c r="U370" s="1" t="s">
        <v>17</v>
      </c>
    </row>
    <row r="371" spans="2:21" x14ac:dyDescent="0.35">
      <c r="B371" s="226"/>
      <c r="C371" s="27" t="s">
        <v>11</v>
      </c>
      <c r="D371" s="23" t="s">
        <v>374</v>
      </c>
      <c r="E371" s="24" t="s">
        <v>34</v>
      </c>
      <c r="F371" s="25">
        <v>2</v>
      </c>
      <c r="G371" s="18" t="str">
        <f t="shared" si="43"/>
        <v>Interclub - Masters - 55-59 - Women's Line Throw</v>
      </c>
      <c r="H371" s="67"/>
      <c r="I371" s="27">
        <v>2</v>
      </c>
      <c r="J371" s="23">
        <v>2</v>
      </c>
      <c r="K371" s="28">
        <v>2</v>
      </c>
      <c r="L371" s="25">
        <f t="shared" si="44"/>
        <v>6</v>
      </c>
      <c r="M371" s="66"/>
      <c r="S371" s="2" t="s">
        <v>222</v>
      </c>
      <c r="T371" s="2" t="s">
        <v>366</v>
      </c>
      <c r="U371" s="1" t="s">
        <v>14</v>
      </c>
    </row>
    <row r="372" spans="2:21" ht="10.5" thickBot="1" x14ac:dyDescent="0.4">
      <c r="B372" s="227"/>
      <c r="C372" s="34" t="s">
        <v>15</v>
      </c>
      <c r="D372" s="35" t="s">
        <v>375</v>
      </c>
      <c r="E372" s="31" t="s">
        <v>34</v>
      </c>
      <c r="F372" s="32">
        <v>2</v>
      </c>
      <c r="G372" s="33" t="str">
        <f t="shared" si="43"/>
        <v>Interclub - Masters - 55-59 - Men's Line Throw</v>
      </c>
      <c r="H372" s="67"/>
      <c r="I372" s="34">
        <v>2</v>
      </c>
      <c r="J372" s="35">
        <v>2</v>
      </c>
      <c r="K372" s="36">
        <v>2</v>
      </c>
      <c r="L372" s="32">
        <f t="shared" si="44"/>
        <v>6</v>
      </c>
      <c r="M372" s="66"/>
      <c r="S372" s="2" t="s">
        <v>222</v>
      </c>
      <c r="T372" s="2" t="s">
        <v>366</v>
      </c>
      <c r="U372" s="1" t="s">
        <v>17</v>
      </c>
    </row>
    <row r="373" spans="2:21" x14ac:dyDescent="0.35">
      <c r="B373" s="225" t="s">
        <v>263</v>
      </c>
      <c r="C373" s="42" t="s">
        <v>11</v>
      </c>
      <c r="D373" s="15" t="s">
        <v>376</v>
      </c>
      <c r="E373" s="44" t="s">
        <v>50</v>
      </c>
      <c r="F373" s="21">
        <v>1</v>
      </c>
      <c r="G373" s="18" t="str">
        <f t="shared" si="43"/>
        <v>Interclub - Masters - 55-59 - Women's Surf Race</v>
      </c>
      <c r="I373" s="42">
        <v>1</v>
      </c>
      <c r="J373" s="43">
        <v>1</v>
      </c>
      <c r="K373" s="46">
        <v>1</v>
      </c>
      <c r="L373" s="21">
        <f>SUM(I373:K373)</f>
        <v>3</v>
      </c>
      <c r="S373" s="2" t="s">
        <v>222</v>
      </c>
      <c r="T373" s="2" t="s">
        <v>366</v>
      </c>
      <c r="U373" s="1" t="s">
        <v>14</v>
      </c>
    </row>
    <row r="374" spans="2:21" x14ac:dyDescent="0.35">
      <c r="B374" s="226"/>
      <c r="C374" s="27" t="s">
        <v>15</v>
      </c>
      <c r="D374" s="23" t="s">
        <v>377</v>
      </c>
      <c r="E374" s="24" t="s">
        <v>50</v>
      </c>
      <c r="F374" s="25">
        <v>1</v>
      </c>
      <c r="G374" s="18" t="str">
        <f t="shared" si="43"/>
        <v>Interclub - Masters - 55-59 - Men's Surf Race</v>
      </c>
      <c r="I374" s="19">
        <v>1</v>
      </c>
      <c r="J374" s="15">
        <v>1</v>
      </c>
      <c r="K374" s="20">
        <v>1</v>
      </c>
      <c r="L374" s="25">
        <f t="shared" ref="L374:L388" si="45">SUM(I374:K374)</f>
        <v>3</v>
      </c>
      <c r="S374" s="2" t="s">
        <v>222</v>
      </c>
      <c r="T374" s="2" t="s">
        <v>366</v>
      </c>
      <c r="U374" s="1" t="s">
        <v>17</v>
      </c>
    </row>
    <row r="375" spans="2:21" x14ac:dyDescent="0.35">
      <c r="B375" s="226"/>
      <c r="C375" s="27" t="s">
        <v>11</v>
      </c>
      <c r="D375" s="23" t="s">
        <v>378</v>
      </c>
      <c r="E375" s="24" t="s">
        <v>53</v>
      </c>
      <c r="F375" s="25">
        <v>1</v>
      </c>
      <c r="G375" s="18" t="str">
        <f t="shared" si="43"/>
        <v>Interclub - Masters - 55-59 - Women's Board Race</v>
      </c>
      <c r="I375" s="19">
        <v>1</v>
      </c>
      <c r="J375" s="15">
        <v>1</v>
      </c>
      <c r="K375" s="20">
        <v>1</v>
      </c>
      <c r="L375" s="25">
        <f t="shared" si="45"/>
        <v>3</v>
      </c>
      <c r="S375" s="2" t="s">
        <v>222</v>
      </c>
      <c r="T375" s="2" t="s">
        <v>366</v>
      </c>
      <c r="U375" s="1" t="s">
        <v>14</v>
      </c>
    </row>
    <row r="376" spans="2:21" x14ac:dyDescent="0.35">
      <c r="B376" s="226"/>
      <c r="C376" s="27" t="s">
        <v>15</v>
      </c>
      <c r="D376" s="23" t="s">
        <v>379</v>
      </c>
      <c r="E376" s="24" t="s">
        <v>53</v>
      </c>
      <c r="F376" s="25">
        <v>1</v>
      </c>
      <c r="G376" s="18" t="str">
        <f t="shared" si="43"/>
        <v>Interclub - Masters - 55-59 - Men's Board Race</v>
      </c>
      <c r="I376" s="19">
        <v>1</v>
      </c>
      <c r="J376" s="15">
        <v>1</v>
      </c>
      <c r="K376" s="20">
        <v>1</v>
      </c>
      <c r="L376" s="25">
        <f t="shared" si="45"/>
        <v>3</v>
      </c>
      <c r="S376" s="2" t="s">
        <v>222</v>
      </c>
      <c r="T376" s="2" t="s">
        <v>366</v>
      </c>
      <c r="U376" s="1" t="s">
        <v>17</v>
      </c>
    </row>
    <row r="377" spans="2:21" x14ac:dyDescent="0.35">
      <c r="B377" s="226"/>
      <c r="C377" s="27" t="s">
        <v>11</v>
      </c>
      <c r="D377" s="23" t="s">
        <v>380</v>
      </c>
      <c r="E377" s="24" t="s">
        <v>56</v>
      </c>
      <c r="F377" s="25">
        <v>1</v>
      </c>
      <c r="G377" s="18" t="str">
        <f t="shared" si="43"/>
        <v>Interclub - Masters - 55-59 - Women's Surf Ski Race</v>
      </c>
      <c r="I377" s="19">
        <v>1</v>
      </c>
      <c r="J377" s="15">
        <v>1</v>
      </c>
      <c r="K377" s="20">
        <v>1</v>
      </c>
      <c r="L377" s="25">
        <f t="shared" si="45"/>
        <v>3</v>
      </c>
      <c r="S377" s="2" t="s">
        <v>222</v>
      </c>
      <c r="T377" s="2" t="s">
        <v>366</v>
      </c>
      <c r="U377" s="1" t="s">
        <v>14</v>
      </c>
    </row>
    <row r="378" spans="2:21" x14ac:dyDescent="0.35">
      <c r="B378" s="226"/>
      <c r="C378" s="27" t="s">
        <v>15</v>
      </c>
      <c r="D378" s="23" t="s">
        <v>381</v>
      </c>
      <c r="E378" s="24" t="s">
        <v>56</v>
      </c>
      <c r="F378" s="25">
        <v>1</v>
      </c>
      <c r="G378" s="18" t="str">
        <f t="shared" si="43"/>
        <v>Interclub - Masters - 55-59 - Men's Surf Ski Race</v>
      </c>
      <c r="I378" s="19">
        <v>1</v>
      </c>
      <c r="J378" s="15">
        <v>1</v>
      </c>
      <c r="K378" s="20">
        <v>1</v>
      </c>
      <c r="L378" s="25">
        <f t="shared" si="45"/>
        <v>3</v>
      </c>
      <c r="S378" s="2" t="s">
        <v>222</v>
      </c>
      <c r="T378" s="2" t="s">
        <v>366</v>
      </c>
      <c r="U378" s="1" t="s">
        <v>17</v>
      </c>
    </row>
    <row r="379" spans="2:21" x14ac:dyDescent="0.35">
      <c r="B379" s="226"/>
      <c r="C379" s="27" t="s">
        <v>11</v>
      </c>
      <c r="D379" s="23" t="s">
        <v>382</v>
      </c>
      <c r="E379" s="24" t="s">
        <v>59</v>
      </c>
      <c r="F379" s="25">
        <v>1</v>
      </c>
      <c r="G379" s="18" t="str">
        <f t="shared" si="43"/>
        <v>Interclub - Masters - 55-59 - Women's Oceanwoman</v>
      </c>
      <c r="I379" s="19">
        <v>1</v>
      </c>
      <c r="J379" s="15">
        <v>1</v>
      </c>
      <c r="K379" s="20">
        <v>1</v>
      </c>
      <c r="L379" s="25">
        <f t="shared" si="45"/>
        <v>3</v>
      </c>
      <c r="S379" s="2" t="s">
        <v>222</v>
      </c>
      <c r="T379" s="2" t="s">
        <v>366</v>
      </c>
      <c r="U379" s="1" t="s">
        <v>14</v>
      </c>
    </row>
    <row r="380" spans="2:21" x14ac:dyDescent="0.35">
      <c r="B380" s="226"/>
      <c r="C380" s="27" t="s">
        <v>15</v>
      </c>
      <c r="D380" s="23" t="s">
        <v>383</v>
      </c>
      <c r="E380" s="24" t="s">
        <v>61</v>
      </c>
      <c r="F380" s="25">
        <v>1</v>
      </c>
      <c r="G380" s="18" t="str">
        <f t="shared" si="43"/>
        <v>Interclub - Masters - 55-59 - Men's Oceanman</v>
      </c>
      <c r="I380" s="19">
        <v>1</v>
      </c>
      <c r="J380" s="15">
        <v>1</v>
      </c>
      <c r="K380" s="20">
        <v>1</v>
      </c>
      <c r="L380" s="25">
        <f t="shared" si="45"/>
        <v>3</v>
      </c>
      <c r="S380" s="2" t="s">
        <v>222</v>
      </c>
      <c r="T380" s="2" t="s">
        <v>366</v>
      </c>
      <c r="U380" s="1" t="s">
        <v>17</v>
      </c>
    </row>
    <row r="381" spans="2:21" x14ac:dyDescent="0.35">
      <c r="B381" s="226"/>
      <c r="C381" s="27" t="s">
        <v>11</v>
      </c>
      <c r="D381" s="23" t="s">
        <v>384</v>
      </c>
      <c r="E381" s="24" t="s">
        <v>63</v>
      </c>
      <c r="F381" s="25">
        <v>1</v>
      </c>
      <c r="G381" s="18" t="str">
        <f t="shared" si="43"/>
        <v>Interclub - Masters - 55-59 - Women's Beach Flags</v>
      </c>
      <c r="I381" s="19">
        <v>1</v>
      </c>
      <c r="J381" s="15">
        <v>1</v>
      </c>
      <c r="K381" s="20">
        <v>1</v>
      </c>
      <c r="L381" s="25">
        <f t="shared" si="45"/>
        <v>3</v>
      </c>
      <c r="S381" s="2" t="s">
        <v>222</v>
      </c>
      <c r="T381" s="2" t="s">
        <v>366</v>
      </c>
      <c r="U381" s="1" t="s">
        <v>14</v>
      </c>
    </row>
    <row r="382" spans="2:21" x14ac:dyDescent="0.35">
      <c r="B382" s="226"/>
      <c r="C382" s="27" t="s">
        <v>15</v>
      </c>
      <c r="D382" s="23" t="s">
        <v>385</v>
      </c>
      <c r="E382" s="24" t="s">
        <v>63</v>
      </c>
      <c r="F382" s="25">
        <v>1</v>
      </c>
      <c r="G382" s="18" t="str">
        <f t="shared" si="43"/>
        <v>Interclub - Masters - 55-59 - Men's Beach Flags</v>
      </c>
      <c r="I382" s="19">
        <v>1</v>
      </c>
      <c r="J382" s="15">
        <v>1</v>
      </c>
      <c r="K382" s="20">
        <v>1</v>
      </c>
      <c r="L382" s="25">
        <f t="shared" si="45"/>
        <v>3</v>
      </c>
      <c r="S382" s="2" t="s">
        <v>222</v>
      </c>
      <c r="T382" s="2" t="s">
        <v>366</v>
      </c>
      <c r="U382" s="1" t="s">
        <v>17</v>
      </c>
    </row>
    <row r="383" spans="2:21" x14ac:dyDescent="0.35">
      <c r="B383" s="226"/>
      <c r="C383" s="27" t="s">
        <v>11</v>
      </c>
      <c r="D383" s="23" t="s">
        <v>386</v>
      </c>
      <c r="E383" s="24" t="s">
        <v>66</v>
      </c>
      <c r="F383" s="25">
        <v>1</v>
      </c>
      <c r="G383" s="18" t="str">
        <f t="shared" si="43"/>
        <v>Interclub - Masters - 55-59 - Women's Beach Sprint</v>
      </c>
      <c r="I383" s="19">
        <v>1</v>
      </c>
      <c r="J383" s="15">
        <v>1</v>
      </c>
      <c r="K383" s="20">
        <v>1</v>
      </c>
      <c r="L383" s="25">
        <f t="shared" si="45"/>
        <v>3</v>
      </c>
      <c r="S383" s="2" t="s">
        <v>222</v>
      </c>
      <c r="T383" s="2" t="s">
        <v>366</v>
      </c>
      <c r="U383" s="1" t="s">
        <v>14</v>
      </c>
    </row>
    <row r="384" spans="2:21" x14ac:dyDescent="0.35">
      <c r="B384" s="226"/>
      <c r="C384" s="27" t="s">
        <v>15</v>
      </c>
      <c r="D384" s="23" t="s">
        <v>387</v>
      </c>
      <c r="E384" s="24" t="s">
        <v>66</v>
      </c>
      <c r="F384" s="25">
        <v>1</v>
      </c>
      <c r="G384" s="18" t="str">
        <f t="shared" si="43"/>
        <v>Interclub - Masters - 55-59 - Men's Beach Sprint</v>
      </c>
      <c r="I384" s="19">
        <v>1</v>
      </c>
      <c r="J384" s="15">
        <v>1</v>
      </c>
      <c r="K384" s="20">
        <v>1</v>
      </c>
      <c r="L384" s="25">
        <f t="shared" si="45"/>
        <v>3</v>
      </c>
      <c r="S384" s="2" t="s">
        <v>222</v>
      </c>
      <c r="T384" s="2" t="s">
        <v>366</v>
      </c>
      <c r="U384" s="1" t="s">
        <v>17</v>
      </c>
    </row>
    <row r="385" spans="2:21" x14ac:dyDescent="0.35">
      <c r="B385" s="226"/>
      <c r="C385" s="27" t="s">
        <v>11</v>
      </c>
      <c r="D385" s="23" t="s">
        <v>388</v>
      </c>
      <c r="E385" s="24" t="s">
        <v>246</v>
      </c>
      <c r="F385" s="25">
        <v>1</v>
      </c>
      <c r="G385" s="18" t="str">
        <f t="shared" si="43"/>
        <v>Interclub - Masters - 55-59 - Women's 2km Beach Run</v>
      </c>
      <c r="I385" s="19">
        <v>1</v>
      </c>
      <c r="J385" s="15">
        <v>1</v>
      </c>
      <c r="K385" s="20">
        <v>1</v>
      </c>
      <c r="L385" s="25">
        <f t="shared" si="45"/>
        <v>3</v>
      </c>
      <c r="S385" s="2" t="s">
        <v>222</v>
      </c>
      <c r="T385" s="2" t="s">
        <v>366</v>
      </c>
      <c r="U385" s="1" t="s">
        <v>14</v>
      </c>
    </row>
    <row r="386" spans="2:21" x14ac:dyDescent="0.35">
      <c r="B386" s="226"/>
      <c r="C386" s="27" t="s">
        <v>15</v>
      </c>
      <c r="D386" s="23" t="s">
        <v>389</v>
      </c>
      <c r="E386" s="24" t="s">
        <v>246</v>
      </c>
      <c r="F386" s="25">
        <v>1</v>
      </c>
      <c r="G386" s="18" t="str">
        <f t="shared" si="43"/>
        <v>Interclub - Masters - 55-59 - Men's 2km Beach Run</v>
      </c>
      <c r="I386" s="19">
        <v>1</v>
      </c>
      <c r="J386" s="15">
        <v>1</v>
      </c>
      <c r="K386" s="20">
        <v>1</v>
      </c>
      <c r="L386" s="25">
        <f t="shared" si="45"/>
        <v>3</v>
      </c>
      <c r="S386" s="2" t="s">
        <v>222</v>
      </c>
      <c r="T386" s="2" t="s">
        <v>366</v>
      </c>
      <c r="U386" s="1" t="s">
        <v>17</v>
      </c>
    </row>
    <row r="387" spans="2:21" x14ac:dyDescent="0.35">
      <c r="B387" s="226"/>
      <c r="C387" s="27" t="s">
        <v>11</v>
      </c>
      <c r="D387" s="23" t="s">
        <v>390</v>
      </c>
      <c r="E387" s="24" t="s">
        <v>69</v>
      </c>
      <c r="F387" s="25">
        <v>2</v>
      </c>
      <c r="G387" s="18" t="str">
        <f t="shared" si="43"/>
        <v>Interclub - Masters - 55-59 - Women's Board Rescue</v>
      </c>
      <c r="I387" s="19">
        <v>2</v>
      </c>
      <c r="J387" s="15">
        <v>2</v>
      </c>
      <c r="K387" s="20">
        <v>2</v>
      </c>
      <c r="L387" s="25">
        <f t="shared" si="45"/>
        <v>6</v>
      </c>
      <c r="S387" s="2" t="s">
        <v>222</v>
      </c>
      <c r="T387" s="2" t="s">
        <v>366</v>
      </c>
      <c r="U387" s="1" t="s">
        <v>14</v>
      </c>
    </row>
    <row r="388" spans="2:21" ht="10.5" thickBot="1" x14ac:dyDescent="0.4">
      <c r="B388" s="227"/>
      <c r="C388" s="34" t="s">
        <v>15</v>
      </c>
      <c r="D388" s="23" t="s">
        <v>391</v>
      </c>
      <c r="E388" s="31" t="s">
        <v>69</v>
      </c>
      <c r="F388" s="32">
        <v>2</v>
      </c>
      <c r="G388" s="55" t="str">
        <f t="shared" si="43"/>
        <v>Interclub - Masters - 55-59 - Men's Board Rescue</v>
      </c>
      <c r="I388" s="56">
        <v>2</v>
      </c>
      <c r="J388" s="57">
        <v>2</v>
      </c>
      <c r="K388" s="58">
        <v>2</v>
      </c>
      <c r="L388" s="32">
        <f t="shared" si="45"/>
        <v>6</v>
      </c>
      <c r="S388" s="2" t="s">
        <v>222</v>
      </c>
      <c r="T388" s="2" t="s">
        <v>366</v>
      </c>
      <c r="U388" s="1" t="s">
        <v>17</v>
      </c>
    </row>
    <row r="389" spans="2:21" ht="10.8" thickBot="1" x14ac:dyDescent="0.45">
      <c r="B389" s="37" t="s">
        <v>47</v>
      </c>
      <c r="C389" s="38"/>
      <c r="D389" s="38"/>
      <c r="E389" s="38"/>
      <c r="F389" s="38"/>
      <c r="G389" s="38"/>
      <c r="H389" s="39"/>
      <c r="I389" s="40">
        <f>SUM(I363:I388)</f>
        <v>30</v>
      </c>
      <c r="J389" s="41">
        <f>SUM(J363:J388)</f>
        <v>30</v>
      </c>
      <c r="K389" s="11">
        <f>SUM(K363:K388)</f>
        <v>30</v>
      </c>
      <c r="L389" s="12">
        <f>SUM(L363:L388)</f>
        <v>90</v>
      </c>
      <c r="S389" s="1"/>
      <c r="T389" s="1"/>
    </row>
    <row r="390" spans="2:21" ht="10.5" thickBot="1" x14ac:dyDescent="0.4">
      <c r="I390" s="1"/>
      <c r="S390" s="1"/>
      <c r="T390" s="1"/>
    </row>
    <row r="391" spans="2:21" ht="10.8" thickBot="1" x14ac:dyDescent="0.45">
      <c r="B391" s="228" t="s">
        <v>392</v>
      </c>
      <c r="C391" s="229"/>
      <c r="D391" s="229"/>
      <c r="E391" s="229"/>
      <c r="F391" s="8" t="s">
        <v>4</v>
      </c>
      <c r="G391" s="8" t="s">
        <v>251</v>
      </c>
      <c r="I391" s="40" t="s">
        <v>6</v>
      </c>
      <c r="J391" s="10" t="s">
        <v>7</v>
      </c>
      <c r="K391" s="11" t="s">
        <v>8</v>
      </c>
      <c r="L391" s="59" t="s">
        <v>9</v>
      </c>
      <c r="M391" s="13"/>
      <c r="N391" s="13"/>
      <c r="O391" s="13"/>
      <c r="P391" s="13"/>
      <c r="Q391" s="13"/>
      <c r="R391" s="13"/>
      <c r="S391" s="1"/>
      <c r="T391" s="1"/>
    </row>
    <row r="392" spans="2:21" x14ac:dyDescent="0.35">
      <c r="B392" s="225" t="s">
        <v>10</v>
      </c>
      <c r="C392" s="49" t="s">
        <v>11</v>
      </c>
      <c r="D392" s="43" t="s">
        <v>393</v>
      </c>
      <c r="E392" s="44" t="s">
        <v>365</v>
      </c>
      <c r="F392" s="21">
        <v>1</v>
      </c>
      <c r="G392" s="69" t="str">
        <f t="shared" ref="G392:G417" si="46">CONCATENATE(S392,T392,U392,E392)</f>
        <v>Interclub - Masters - 60-64 - Women's 100m Obstacle Swim</v>
      </c>
      <c r="I392" s="42">
        <v>1</v>
      </c>
      <c r="J392" s="43">
        <v>1</v>
      </c>
      <c r="K392" s="46">
        <v>1</v>
      </c>
      <c r="L392" s="21">
        <f>SUM(I392:K392)</f>
        <v>3</v>
      </c>
      <c r="S392" s="2" t="s">
        <v>222</v>
      </c>
      <c r="T392" s="2" t="s">
        <v>394</v>
      </c>
      <c r="U392" s="1" t="s">
        <v>14</v>
      </c>
    </row>
    <row r="393" spans="2:21" x14ac:dyDescent="0.35">
      <c r="B393" s="226"/>
      <c r="C393" s="27" t="s">
        <v>15</v>
      </c>
      <c r="D393" s="23" t="s">
        <v>395</v>
      </c>
      <c r="E393" s="24" t="s">
        <v>365</v>
      </c>
      <c r="F393" s="25">
        <v>1</v>
      </c>
      <c r="G393" s="60" t="str">
        <f t="shared" si="46"/>
        <v>Interclub - Masters - 60-64 - Men's 100m Obstacle Swim</v>
      </c>
      <c r="I393" s="27">
        <v>1</v>
      </c>
      <c r="J393" s="23">
        <v>1</v>
      </c>
      <c r="K393" s="28">
        <v>1</v>
      </c>
      <c r="L393" s="25">
        <f>SUM(I393:K393)</f>
        <v>3</v>
      </c>
      <c r="S393" s="2" t="s">
        <v>222</v>
      </c>
      <c r="T393" s="2" t="s">
        <v>394</v>
      </c>
      <c r="U393" s="1" t="s">
        <v>17</v>
      </c>
    </row>
    <row r="394" spans="2:21" x14ac:dyDescent="0.35">
      <c r="B394" s="226"/>
      <c r="C394" s="14" t="s">
        <v>11</v>
      </c>
      <c r="D394" s="23" t="s">
        <v>396</v>
      </c>
      <c r="E394" s="24" t="s">
        <v>19</v>
      </c>
      <c r="F394" s="17">
        <v>1</v>
      </c>
      <c r="G394" s="60" t="str">
        <f t="shared" si="46"/>
        <v>Interclub - Masters - 60-64 - Women's 50m Manikin Carry</v>
      </c>
      <c r="I394" s="19">
        <v>1</v>
      </c>
      <c r="J394" s="15">
        <v>1</v>
      </c>
      <c r="K394" s="20">
        <v>1</v>
      </c>
      <c r="L394" s="17">
        <f t="shared" ref="L394:L401" si="47">SUM(I394:K394)</f>
        <v>3</v>
      </c>
      <c r="S394" s="2" t="s">
        <v>222</v>
      </c>
      <c r="T394" s="2" t="s">
        <v>394</v>
      </c>
      <c r="U394" s="1" t="s">
        <v>14</v>
      </c>
    </row>
    <row r="395" spans="2:21" x14ac:dyDescent="0.35">
      <c r="B395" s="226"/>
      <c r="C395" s="22" t="s">
        <v>15</v>
      </c>
      <c r="D395" s="23" t="s">
        <v>397</v>
      </c>
      <c r="E395" s="24" t="s">
        <v>19</v>
      </c>
      <c r="F395" s="25">
        <v>1</v>
      </c>
      <c r="G395" s="60" t="str">
        <f t="shared" si="46"/>
        <v>Interclub - Masters - 60-64 - Men's 50m Manikin Carry</v>
      </c>
      <c r="I395" s="27">
        <v>1</v>
      </c>
      <c r="J395" s="23">
        <v>1</v>
      </c>
      <c r="K395" s="28">
        <v>1</v>
      </c>
      <c r="L395" s="25">
        <f t="shared" si="47"/>
        <v>3</v>
      </c>
      <c r="S395" s="2" t="s">
        <v>222</v>
      </c>
      <c r="T395" s="2" t="s">
        <v>394</v>
      </c>
      <c r="U395" s="1" t="s">
        <v>17</v>
      </c>
    </row>
    <row r="396" spans="2:21" x14ac:dyDescent="0.35">
      <c r="B396" s="226"/>
      <c r="C396" s="22" t="s">
        <v>11</v>
      </c>
      <c r="D396" s="23" t="s">
        <v>398</v>
      </c>
      <c r="E396" s="24" t="s">
        <v>25</v>
      </c>
      <c r="F396" s="25">
        <v>1</v>
      </c>
      <c r="G396" s="60" t="str">
        <f t="shared" si="46"/>
        <v>Interclub - Masters - 60-64 - Women's 100m Manikin Carry with Fins</v>
      </c>
      <c r="I396" s="27">
        <v>1</v>
      </c>
      <c r="J396" s="23">
        <v>1</v>
      </c>
      <c r="K396" s="28">
        <v>1</v>
      </c>
      <c r="L396" s="25">
        <f t="shared" si="47"/>
        <v>3</v>
      </c>
      <c r="S396" s="2" t="s">
        <v>222</v>
      </c>
      <c r="T396" s="2" t="s">
        <v>394</v>
      </c>
      <c r="U396" s="1" t="s">
        <v>14</v>
      </c>
    </row>
    <row r="397" spans="2:21" x14ac:dyDescent="0.35">
      <c r="B397" s="226"/>
      <c r="C397" s="27" t="s">
        <v>15</v>
      </c>
      <c r="D397" s="23" t="s">
        <v>399</v>
      </c>
      <c r="E397" s="24" t="s">
        <v>25</v>
      </c>
      <c r="F397" s="25">
        <v>1</v>
      </c>
      <c r="G397" s="60" t="str">
        <f t="shared" si="46"/>
        <v>Interclub - Masters - 60-64 - Men's 100m Manikin Carry with Fins</v>
      </c>
      <c r="I397" s="27">
        <v>1</v>
      </c>
      <c r="J397" s="23">
        <v>1</v>
      </c>
      <c r="K397" s="28">
        <v>1</v>
      </c>
      <c r="L397" s="25">
        <f t="shared" si="47"/>
        <v>3</v>
      </c>
      <c r="S397" s="2" t="s">
        <v>222</v>
      </c>
      <c r="T397" s="2" t="s">
        <v>394</v>
      </c>
      <c r="U397" s="1" t="s">
        <v>17</v>
      </c>
    </row>
    <row r="398" spans="2:21" x14ac:dyDescent="0.35">
      <c r="B398" s="226"/>
      <c r="C398" s="19" t="s">
        <v>11</v>
      </c>
      <c r="D398" s="23" t="s">
        <v>400</v>
      </c>
      <c r="E398" s="24" t="s">
        <v>28</v>
      </c>
      <c r="F398" s="17">
        <v>1</v>
      </c>
      <c r="G398" s="60" t="str">
        <f t="shared" si="46"/>
        <v>Interclub - Masters - 60-64 - Women's 100m Manikin Tow with Fins</v>
      </c>
      <c r="H398" s="67"/>
      <c r="I398" s="19">
        <v>1</v>
      </c>
      <c r="J398" s="15">
        <v>1</v>
      </c>
      <c r="K398" s="20">
        <v>1</v>
      </c>
      <c r="L398" s="17">
        <f t="shared" si="47"/>
        <v>3</v>
      </c>
      <c r="S398" s="2" t="s">
        <v>222</v>
      </c>
      <c r="T398" s="2" t="s">
        <v>394</v>
      </c>
      <c r="U398" s="1" t="s">
        <v>14</v>
      </c>
    </row>
    <row r="399" spans="2:21" x14ac:dyDescent="0.35">
      <c r="B399" s="226"/>
      <c r="C399" s="27" t="s">
        <v>15</v>
      </c>
      <c r="D399" s="23" t="s">
        <v>401</v>
      </c>
      <c r="E399" s="24" t="s">
        <v>28</v>
      </c>
      <c r="F399" s="25">
        <v>1</v>
      </c>
      <c r="G399" s="60" t="str">
        <f t="shared" si="46"/>
        <v>Interclub - Masters - 60-64 - Men's 100m Manikin Tow with Fins</v>
      </c>
      <c r="H399" s="67"/>
      <c r="I399" s="27">
        <v>1</v>
      </c>
      <c r="J399" s="23">
        <v>1</v>
      </c>
      <c r="K399" s="28">
        <v>1</v>
      </c>
      <c r="L399" s="25">
        <f t="shared" si="47"/>
        <v>3</v>
      </c>
      <c r="S399" s="2" t="s">
        <v>222</v>
      </c>
      <c r="T399" s="2" t="s">
        <v>394</v>
      </c>
      <c r="U399" s="1" t="s">
        <v>17</v>
      </c>
    </row>
    <row r="400" spans="2:21" x14ac:dyDescent="0.35">
      <c r="B400" s="70"/>
      <c r="C400" s="27" t="s">
        <v>11</v>
      </c>
      <c r="D400" s="23" t="s">
        <v>402</v>
      </c>
      <c r="E400" s="24" t="s">
        <v>34</v>
      </c>
      <c r="F400" s="25">
        <v>2</v>
      </c>
      <c r="G400" s="60" t="str">
        <f t="shared" si="46"/>
        <v>Interclub - Masters - 60-64 - Women's Line Throw</v>
      </c>
      <c r="H400" s="67"/>
      <c r="I400" s="19">
        <v>2</v>
      </c>
      <c r="J400" s="15">
        <v>2</v>
      </c>
      <c r="K400" s="20">
        <v>2</v>
      </c>
      <c r="L400" s="17">
        <f t="shared" si="47"/>
        <v>6</v>
      </c>
      <c r="S400" s="2" t="s">
        <v>222</v>
      </c>
      <c r="T400" s="2" t="s">
        <v>394</v>
      </c>
      <c r="U400" s="1" t="s">
        <v>14</v>
      </c>
    </row>
    <row r="401" spans="2:21" ht="10.5" thickBot="1" x14ac:dyDescent="0.4">
      <c r="B401" s="70"/>
      <c r="C401" s="34" t="s">
        <v>15</v>
      </c>
      <c r="D401" s="35" t="s">
        <v>403</v>
      </c>
      <c r="E401" s="31" t="s">
        <v>34</v>
      </c>
      <c r="F401" s="32">
        <v>2</v>
      </c>
      <c r="G401" s="61" t="str">
        <f t="shared" si="46"/>
        <v>Interclub - Masters - 60-64 - Men's Line Throw</v>
      </c>
      <c r="H401" s="67"/>
      <c r="I401" s="19">
        <v>2</v>
      </c>
      <c r="J401" s="15">
        <v>2</v>
      </c>
      <c r="K401" s="20">
        <v>2</v>
      </c>
      <c r="L401" s="17">
        <f t="shared" si="47"/>
        <v>6</v>
      </c>
      <c r="S401" s="2" t="s">
        <v>222</v>
      </c>
      <c r="T401" s="2" t="s">
        <v>394</v>
      </c>
      <c r="U401" s="1" t="s">
        <v>17</v>
      </c>
    </row>
    <row r="402" spans="2:21" x14ac:dyDescent="0.35">
      <c r="B402" s="225" t="s">
        <v>263</v>
      </c>
      <c r="C402" s="42" t="s">
        <v>11</v>
      </c>
      <c r="D402" s="15" t="s">
        <v>404</v>
      </c>
      <c r="E402" s="44" t="s">
        <v>50</v>
      </c>
      <c r="F402" s="21">
        <v>1</v>
      </c>
      <c r="G402" s="60" t="str">
        <f t="shared" si="46"/>
        <v>Interclub - Masters - 60-64 - Women's Surf Race</v>
      </c>
      <c r="I402" s="42">
        <v>1</v>
      </c>
      <c r="J402" s="43">
        <v>1</v>
      </c>
      <c r="K402" s="46">
        <v>1</v>
      </c>
      <c r="L402" s="21">
        <f>SUM(I402:K402)</f>
        <v>3</v>
      </c>
      <c r="S402" s="2" t="s">
        <v>222</v>
      </c>
      <c r="T402" s="2" t="s">
        <v>394</v>
      </c>
      <c r="U402" s="1" t="s">
        <v>14</v>
      </c>
    </row>
    <row r="403" spans="2:21" x14ac:dyDescent="0.35">
      <c r="B403" s="226"/>
      <c r="C403" s="27" t="s">
        <v>15</v>
      </c>
      <c r="D403" s="23" t="s">
        <v>405</v>
      </c>
      <c r="E403" s="24" t="s">
        <v>50</v>
      </c>
      <c r="F403" s="25">
        <v>1</v>
      </c>
      <c r="G403" s="60" t="str">
        <f t="shared" si="46"/>
        <v>Interclub - Masters - 60-64 - Men's Surf Race</v>
      </c>
      <c r="I403" s="19">
        <v>1</v>
      </c>
      <c r="J403" s="15">
        <v>1</v>
      </c>
      <c r="K403" s="20">
        <v>1</v>
      </c>
      <c r="L403" s="25">
        <f t="shared" ref="L403:L413" si="48">SUM(I403:K403)</f>
        <v>3</v>
      </c>
      <c r="S403" s="2" t="s">
        <v>222</v>
      </c>
      <c r="T403" s="2" t="s">
        <v>394</v>
      </c>
      <c r="U403" s="1" t="s">
        <v>17</v>
      </c>
    </row>
    <row r="404" spans="2:21" x14ac:dyDescent="0.35">
      <c r="B404" s="226"/>
      <c r="C404" s="27" t="s">
        <v>11</v>
      </c>
      <c r="D404" s="23" t="s">
        <v>406</v>
      </c>
      <c r="E404" s="24" t="s">
        <v>53</v>
      </c>
      <c r="F404" s="25">
        <v>1</v>
      </c>
      <c r="G404" s="60" t="str">
        <f t="shared" si="46"/>
        <v>Interclub - Masters - 60-64 - Women's Board Race</v>
      </c>
      <c r="I404" s="19">
        <v>1</v>
      </c>
      <c r="J404" s="15">
        <v>1</v>
      </c>
      <c r="K404" s="20">
        <v>1</v>
      </c>
      <c r="L404" s="25">
        <f t="shared" si="48"/>
        <v>3</v>
      </c>
      <c r="S404" s="2" t="s">
        <v>222</v>
      </c>
      <c r="T404" s="2" t="s">
        <v>394</v>
      </c>
      <c r="U404" s="1" t="s">
        <v>14</v>
      </c>
    </row>
    <row r="405" spans="2:21" x14ac:dyDescent="0.35">
      <c r="B405" s="226"/>
      <c r="C405" s="27" t="s">
        <v>15</v>
      </c>
      <c r="D405" s="23" t="s">
        <v>407</v>
      </c>
      <c r="E405" s="24" t="s">
        <v>53</v>
      </c>
      <c r="F405" s="25">
        <v>1</v>
      </c>
      <c r="G405" s="60" t="str">
        <f t="shared" si="46"/>
        <v>Interclub - Masters - 60-64 - Men's Board Race</v>
      </c>
      <c r="I405" s="19">
        <v>1</v>
      </c>
      <c r="J405" s="15">
        <v>1</v>
      </c>
      <c r="K405" s="20">
        <v>1</v>
      </c>
      <c r="L405" s="25">
        <f t="shared" si="48"/>
        <v>3</v>
      </c>
      <c r="S405" s="2" t="s">
        <v>222</v>
      </c>
      <c r="T405" s="2" t="s">
        <v>394</v>
      </c>
      <c r="U405" s="1" t="s">
        <v>17</v>
      </c>
    </row>
    <row r="406" spans="2:21" x14ac:dyDescent="0.35">
      <c r="B406" s="226"/>
      <c r="C406" s="27" t="s">
        <v>11</v>
      </c>
      <c r="D406" s="23" t="s">
        <v>408</v>
      </c>
      <c r="E406" s="24" t="s">
        <v>56</v>
      </c>
      <c r="F406" s="25">
        <v>1</v>
      </c>
      <c r="G406" s="60" t="str">
        <f t="shared" si="46"/>
        <v>Interclub - Masters - 60-64 - Women's Surf Ski Race</v>
      </c>
      <c r="I406" s="19">
        <v>1</v>
      </c>
      <c r="J406" s="15">
        <v>1</v>
      </c>
      <c r="K406" s="20">
        <v>1</v>
      </c>
      <c r="L406" s="25">
        <f t="shared" si="48"/>
        <v>3</v>
      </c>
      <c r="S406" s="2" t="s">
        <v>222</v>
      </c>
      <c r="T406" s="2" t="s">
        <v>394</v>
      </c>
      <c r="U406" s="1" t="s">
        <v>14</v>
      </c>
    </row>
    <row r="407" spans="2:21" x14ac:dyDescent="0.35">
      <c r="B407" s="226"/>
      <c r="C407" s="27" t="s">
        <v>15</v>
      </c>
      <c r="D407" s="23" t="s">
        <v>409</v>
      </c>
      <c r="E407" s="24" t="s">
        <v>56</v>
      </c>
      <c r="F407" s="25">
        <v>1</v>
      </c>
      <c r="G407" s="60" t="str">
        <f t="shared" si="46"/>
        <v>Interclub - Masters - 60-64 - Men's Surf Ski Race</v>
      </c>
      <c r="I407" s="19">
        <v>1</v>
      </c>
      <c r="J407" s="15">
        <v>1</v>
      </c>
      <c r="K407" s="20">
        <v>1</v>
      </c>
      <c r="L407" s="25">
        <f t="shared" si="48"/>
        <v>3</v>
      </c>
      <c r="S407" s="2" t="s">
        <v>222</v>
      </c>
      <c r="T407" s="2" t="s">
        <v>394</v>
      </c>
      <c r="U407" s="1" t="s">
        <v>17</v>
      </c>
    </row>
    <row r="408" spans="2:21" x14ac:dyDescent="0.35">
      <c r="B408" s="226"/>
      <c r="C408" s="27" t="s">
        <v>11</v>
      </c>
      <c r="D408" s="23" t="s">
        <v>410</v>
      </c>
      <c r="E408" s="24" t="s">
        <v>59</v>
      </c>
      <c r="F408" s="25">
        <v>1</v>
      </c>
      <c r="G408" s="60" t="str">
        <f t="shared" si="46"/>
        <v>Interclub - Masters - 60-64 - Women's Oceanwoman</v>
      </c>
      <c r="I408" s="19">
        <v>1</v>
      </c>
      <c r="J408" s="15">
        <v>1</v>
      </c>
      <c r="K408" s="20">
        <v>1</v>
      </c>
      <c r="L408" s="25">
        <f t="shared" si="48"/>
        <v>3</v>
      </c>
      <c r="S408" s="2" t="s">
        <v>222</v>
      </c>
      <c r="T408" s="2" t="s">
        <v>394</v>
      </c>
      <c r="U408" s="1" t="s">
        <v>14</v>
      </c>
    </row>
    <row r="409" spans="2:21" x14ac:dyDescent="0.35">
      <c r="B409" s="226"/>
      <c r="C409" s="27" t="s">
        <v>15</v>
      </c>
      <c r="D409" s="23" t="s">
        <v>411</v>
      </c>
      <c r="E409" s="24" t="s">
        <v>61</v>
      </c>
      <c r="F409" s="25">
        <v>1</v>
      </c>
      <c r="G409" s="60" t="str">
        <f t="shared" si="46"/>
        <v>Interclub - Masters - 60-64 - Men's Oceanman</v>
      </c>
      <c r="I409" s="19">
        <v>1</v>
      </c>
      <c r="J409" s="15">
        <v>1</v>
      </c>
      <c r="K409" s="20">
        <v>1</v>
      </c>
      <c r="L409" s="25">
        <f t="shared" si="48"/>
        <v>3</v>
      </c>
      <c r="S409" s="2" t="s">
        <v>222</v>
      </c>
      <c r="T409" s="2" t="s">
        <v>394</v>
      </c>
      <c r="U409" s="1" t="s">
        <v>17</v>
      </c>
    </row>
    <row r="410" spans="2:21" x14ac:dyDescent="0.35">
      <c r="B410" s="226"/>
      <c r="C410" s="27" t="s">
        <v>11</v>
      </c>
      <c r="D410" s="23" t="s">
        <v>412</v>
      </c>
      <c r="E410" s="24" t="s">
        <v>63</v>
      </c>
      <c r="F410" s="25">
        <v>1</v>
      </c>
      <c r="G410" s="60" t="str">
        <f t="shared" si="46"/>
        <v>Interclub - Masters - 60-64 - Women's Beach Flags</v>
      </c>
      <c r="I410" s="19">
        <v>1</v>
      </c>
      <c r="J410" s="15">
        <v>1</v>
      </c>
      <c r="K410" s="20">
        <v>1</v>
      </c>
      <c r="L410" s="25">
        <f t="shared" si="48"/>
        <v>3</v>
      </c>
      <c r="S410" s="2" t="s">
        <v>222</v>
      </c>
      <c r="T410" s="2" t="s">
        <v>394</v>
      </c>
      <c r="U410" s="1" t="s">
        <v>14</v>
      </c>
    </row>
    <row r="411" spans="2:21" x14ac:dyDescent="0.35">
      <c r="B411" s="226"/>
      <c r="C411" s="27" t="s">
        <v>15</v>
      </c>
      <c r="D411" s="23" t="s">
        <v>413</v>
      </c>
      <c r="E411" s="24" t="s">
        <v>63</v>
      </c>
      <c r="F411" s="25">
        <v>1</v>
      </c>
      <c r="G411" s="60" t="str">
        <f t="shared" si="46"/>
        <v>Interclub - Masters - 60-64 - Men's Beach Flags</v>
      </c>
      <c r="I411" s="19">
        <v>1</v>
      </c>
      <c r="J411" s="15">
        <v>1</v>
      </c>
      <c r="K411" s="20">
        <v>1</v>
      </c>
      <c r="L411" s="25">
        <f t="shared" si="48"/>
        <v>3</v>
      </c>
      <c r="S411" s="2" t="s">
        <v>222</v>
      </c>
      <c r="T411" s="2" t="s">
        <v>394</v>
      </c>
      <c r="U411" s="1" t="s">
        <v>17</v>
      </c>
    </row>
    <row r="412" spans="2:21" x14ac:dyDescent="0.35">
      <c r="B412" s="226"/>
      <c r="C412" s="27" t="s">
        <v>11</v>
      </c>
      <c r="D412" s="23" t="s">
        <v>414</v>
      </c>
      <c r="E412" s="24" t="s">
        <v>66</v>
      </c>
      <c r="F412" s="25">
        <v>1</v>
      </c>
      <c r="G412" s="60" t="str">
        <f t="shared" si="46"/>
        <v>Interclub - Masters - 60-64 - Women's Beach Sprint</v>
      </c>
      <c r="I412" s="19">
        <v>1</v>
      </c>
      <c r="J412" s="15">
        <v>1</v>
      </c>
      <c r="K412" s="20">
        <v>1</v>
      </c>
      <c r="L412" s="25">
        <f t="shared" si="48"/>
        <v>3</v>
      </c>
      <c r="S412" s="2" t="s">
        <v>222</v>
      </c>
      <c r="T412" s="2" t="s">
        <v>394</v>
      </c>
      <c r="U412" s="1" t="s">
        <v>14</v>
      </c>
    </row>
    <row r="413" spans="2:21" x14ac:dyDescent="0.35">
      <c r="B413" s="226"/>
      <c r="C413" s="27" t="s">
        <v>15</v>
      </c>
      <c r="D413" s="23" t="s">
        <v>415</v>
      </c>
      <c r="E413" s="24" t="s">
        <v>66</v>
      </c>
      <c r="F413" s="25">
        <v>1</v>
      </c>
      <c r="G413" s="60" t="str">
        <f t="shared" si="46"/>
        <v>Interclub - Masters - 60-64 - Men's Beach Sprint</v>
      </c>
      <c r="I413" s="19">
        <v>1</v>
      </c>
      <c r="J413" s="15">
        <v>1</v>
      </c>
      <c r="K413" s="20">
        <v>1</v>
      </c>
      <c r="L413" s="25">
        <f t="shared" si="48"/>
        <v>3</v>
      </c>
      <c r="S413" s="2" t="s">
        <v>222</v>
      </c>
      <c r="T413" s="2" t="s">
        <v>394</v>
      </c>
      <c r="U413" s="1" t="s">
        <v>17</v>
      </c>
    </row>
    <row r="414" spans="2:21" x14ac:dyDescent="0.35">
      <c r="B414" s="226"/>
      <c r="C414" s="27" t="s">
        <v>11</v>
      </c>
      <c r="D414" s="23" t="s">
        <v>416</v>
      </c>
      <c r="E414" s="24" t="s">
        <v>417</v>
      </c>
      <c r="F414" s="25">
        <v>1</v>
      </c>
      <c r="G414" s="60" t="str">
        <f t="shared" si="46"/>
        <v>Interclub - Masters - 60-64 - Women's 1km Beach Run</v>
      </c>
      <c r="I414" s="19">
        <v>1</v>
      </c>
      <c r="J414" s="15">
        <v>1</v>
      </c>
      <c r="K414" s="20">
        <v>1</v>
      </c>
      <c r="L414" s="25">
        <f>SUM(I414:K414)</f>
        <v>3</v>
      </c>
      <c r="S414" s="2" t="s">
        <v>222</v>
      </c>
      <c r="T414" s="2" t="s">
        <v>394</v>
      </c>
      <c r="U414" s="1" t="s">
        <v>14</v>
      </c>
    </row>
    <row r="415" spans="2:21" x14ac:dyDescent="0.35">
      <c r="B415" s="226"/>
      <c r="C415" s="71" t="s">
        <v>15</v>
      </c>
      <c r="D415" s="23" t="s">
        <v>418</v>
      </c>
      <c r="E415" s="24" t="s">
        <v>417</v>
      </c>
      <c r="F415" s="25">
        <v>1</v>
      </c>
      <c r="G415" s="60" t="str">
        <f t="shared" si="46"/>
        <v>Interclub - Masters - 60-64 - Men's 1km Beach Run</v>
      </c>
      <c r="H415" s="62"/>
      <c r="I415" s="27">
        <v>1</v>
      </c>
      <c r="J415" s="23">
        <v>1</v>
      </c>
      <c r="K415" s="28">
        <v>1</v>
      </c>
      <c r="L415" s="25">
        <f>SUM(I415:K415)</f>
        <v>3</v>
      </c>
      <c r="S415" s="2" t="s">
        <v>222</v>
      </c>
      <c r="T415" s="2" t="s">
        <v>394</v>
      </c>
      <c r="U415" s="1" t="s">
        <v>17</v>
      </c>
    </row>
    <row r="416" spans="2:21" x14ac:dyDescent="0.35">
      <c r="B416" s="226"/>
      <c r="C416" s="27" t="s">
        <v>11</v>
      </c>
      <c r="D416" s="23" t="s">
        <v>419</v>
      </c>
      <c r="E416" s="24" t="s">
        <v>69</v>
      </c>
      <c r="F416" s="17">
        <v>2</v>
      </c>
      <c r="G416" s="60" t="str">
        <f t="shared" si="46"/>
        <v>Interclub - Masters - 60-64 - Women's Board Rescue</v>
      </c>
      <c r="I416" s="19">
        <v>2</v>
      </c>
      <c r="J416" s="15">
        <v>2</v>
      </c>
      <c r="K416" s="20">
        <v>2</v>
      </c>
      <c r="L416" s="17">
        <f>SUM(I416:K416)</f>
        <v>6</v>
      </c>
      <c r="S416" s="2" t="s">
        <v>222</v>
      </c>
      <c r="T416" s="2" t="s">
        <v>394</v>
      </c>
      <c r="U416" s="1" t="s">
        <v>14</v>
      </c>
    </row>
    <row r="417" spans="2:21" ht="10.5" thickBot="1" x14ac:dyDescent="0.4">
      <c r="B417" s="227"/>
      <c r="C417" s="34" t="s">
        <v>15</v>
      </c>
      <c r="D417" s="23" t="s">
        <v>420</v>
      </c>
      <c r="E417" s="31" t="s">
        <v>69</v>
      </c>
      <c r="F417" s="32">
        <v>2</v>
      </c>
      <c r="G417" s="60" t="str">
        <f t="shared" si="46"/>
        <v>Interclub - Masters - 60-64 - Men's Board Rescue</v>
      </c>
      <c r="I417" s="56">
        <v>2</v>
      </c>
      <c r="J417" s="57">
        <v>2</v>
      </c>
      <c r="K417" s="58">
        <v>2</v>
      </c>
      <c r="L417" s="32">
        <f>SUM(I417:K417)</f>
        <v>6</v>
      </c>
      <c r="S417" s="2" t="s">
        <v>222</v>
      </c>
      <c r="T417" s="2" t="s">
        <v>394</v>
      </c>
      <c r="U417" s="1" t="s">
        <v>17</v>
      </c>
    </row>
    <row r="418" spans="2:21" ht="10.8" thickBot="1" x14ac:dyDescent="0.45">
      <c r="B418" s="37" t="s">
        <v>47</v>
      </c>
      <c r="C418" s="38"/>
      <c r="D418" s="38"/>
      <c r="E418" s="38"/>
      <c r="F418" s="38"/>
      <c r="G418" s="48"/>
      <c r="I418" s="40">
        <f>SUM(I392:I417)</f>
        <v>30</v>
      </c>
      <c r="J418" s="41">
        <f>SUM(J392:J417)</f>
        <v>30</v>
      </c>
      <c r="K418" s="11">
        <f>SUM(K392:K417)</f>
        <v>30</v>
      </c>
      <c r="L418" s="12">
        <f>SUM(L392:L417)</f>
        <v>90</v>
      </c>
      <c r="S418" s="1"/>
      <c r="T418" s="1"/>
    </row>
    <row r="419" spans="2:21" ht="10.5" thickBot="1" x14ac:dyDescent="0.4">
      <c r="D419" s="50"/>
      <c r="I419" s="1"/>
      <c r="S419" s="1"/>
      <c r="T419" s="1"/>
    </row>
    <row r="420" spans="2:21" ht="10.8" thickBot="1" x14ac:dyDescent="0.45">
      <c r="B420" s="228" t="s">
        <v>421</v>
      </c>
      <c r="C420" s="229"/>
      <c r="D420" s="229"/>
      <c r="E420" s="229"/>
      <c r="F420" s="8" t="s">
        <v>4</v>
      </c>
      <c r="G420" s="8" t="s">
        <v>251</v>
      </c>
      <c r="I420" s="40" t="s">
        <v>6</v>
      </c>
      <c r="J420" s="10" t="s">
        <v>7</v>
      </c>
      <c r="K420" s="11" t="s">
        <v>8</v>
      </c>
      <c r="L420" s="59" t="s">
        <v>9</v>
      </c>
      <c r="M420" s="13"/>
      <c r="N420" s="13"/>
      <c r="O420" s="13"/>
      <c r="P420" s="13"/>
      <c r="Q420" s="13"/>
      <c r="R420" s="13"/>
      <c r="S420" s="1"/>
      <c r="T420" s="1"/>
    </row>
    <row r="421" spans="2:21" x14ac:dyDescent="0.35">
      <c r="B421" s="225" t="s">
        <v>10</v>
      </c>
      <c r="C421" s="49" t="s">
        <v>11</v>
      </c>
      <c r="D421" s="43" t="s">
        <v>422</v>
      </c>
      <c r="E421" s="44" t="s">
        <v>365</v>
      </c>
      <c r="F421" s="21">
        <v>1</v>
      </c>
      <c r="G421" s="45" t="str">
        <f t="shared" ref="G421:G446" si="49">CONCATENATE(S421,T421,U421,E421)</f>
        <v>Interclub - Masters - 65-69 - Women's 100m Obstacle Swim</v>
      </c>
      <c r="I421" s="42">
        <v>1</v>
      </c>
      <c r="J421" s="43">
        <v>1</v>
      </c>
      <c r="K421" s="46">
        <v>1</v>
      </c>
      <c r="L421" s="21">
        <f>SUM(I421:K421)</f>
        <v>3</v>
      </c>
      <c r="S421" s="2" t="s">
        <v>222</v>
      </c>
      <c r="T421" s="2" t="s">
        <v>423</v>
      </c>
      <c r="U421" s="1" t="s">
        <v>14</v>
      </c>
    </row>
    <row r="422" spans="2:21" x14ac:dyDescent="0.35">
      <c r="B422" s="226"/>
      <c r="C422" s="27" t="s">
        <v>15</v>
      </c>
      <c r="D422" s="23" t="s">
        <v>424</v>
      </c>
      <c r="E422" s="24" t="s">
        <v>365</v>
      </c>
      <c r="F422" s="25">
        <v>1</v>
      </c>
      <c r="G422" s="18" t="str">
        <f t="shared" si="49"/>
        <v>Interclub - Masters - 65-69 - Men's 100m Obstacle Swim</v>
      </c>
      <c r="I422" s="27">
        <v>1</v>
      </c>
      <c r="J422" s="23">
        <v>1</v>
      </c>
      <c r="K422" s="28">
        <v>1</v>
      </c>
      <c r="L422" s="25">
        <f>SUM(I422:K422)</f>
        <v>3</v>
      </c>
      <c r="S422" s="2" t="s">
        <v>222</v>
      </c>
      <c r="T422" s="2" t="s">
        <v>423</v>
      </c>
      <c r="U422" s="1" t="s">
        <v>17</v>
      </c>
    </row>
    <row r="423" spans="2:21" x14ac:dyDescent="0.35">
      <c r="B423" s="226"/>
      <c r="C423" s="22" t="s">
        <v>11</v>
      </c>
      <c r="D423" s="23" t="s">
        <v>425</v>
      </c>
      <c r="E423" s="24" t="s">
        <v>19</v>
      </c>
      <c r="F423" s="25">
        <v>1</v>
      </c>
      <c r="G423" s="18" t="str">
        <f t="shared" si="49"/>
        <v>Interclub - Masters - 65-69 - Women's 50m Manikin Carry</v>
      </c>
      <c r="I423" s="27">
        <v>1</v>
      </c>
      <c r="J423" s="23">
        <v>1</v>
      </c>
      <c r="K423" s="28">
        <v>1</v>
      </c>
      <c r="L423" s="25">
        <f t="shared" ref="L423:L430" si="50">SUM(I423:K423)</f>
        <v>3</v>
      </c>
      <c r="S423" s="2" t="s">
        <v>222</v>
      </c>
      <c r="T423" s="2" t="s">
        <v>423</v>
      </c>
      <c r="U423" s="1" t="s">
        <v>14</v>
      </c>
    </row>
    <row r="424" spans="2:21" x14ac:dyDescent="0.35">
      <c r="B424" s="226"/>
      <c r="C424" s="22" t="s">
        <v>15</v>
      </c>
      <c r="D424" s="23" t="s">
        <v>426</v>
      </c>
      <c r="E424" s="24" t="s">
        <v>19</v>
      </c>
      <c r="F424" s="25">
        <v>1</v>
      </c>
      <c r="G424" s="18" t="str">
        <f t="shared" si="49"/>
        <v>Interclub - Masters - 65-69 - Men's 50m Manikin Carry</v>
      </c>
      <c r="I424" s="27">
        <v>1</v>
      </c>
      <c r="J424" s="23">
        <v>1</v>
      </c>
      <c r="K424" s="28">
        <v>1</v>
      </c>
      <c r="L424" s="25">
        <f t="shared" si="50"/>
        <v>3</v>
      </c>
      <c r="S424" s="2" t="s">
        <v>222</v>
      </c>
      <c r="T424" s="2" t="s">
        <v>423</v>
      </c>
      <c r="U424" s="1" t="s">
        <v>17</v>
      </c>
    </row>
    <row r="425" spans="2:21" x14ac:dyDescent="0.35">
      <c r="B425" s="226"/>
      <c r="C425" s="22" t="s">
        <v>11</v>
      </c>
      <c r="D425" s="23" t="s">
        <v>427</v>
      </c>
      <c r="E425" s="24" t="s">
        <v>25</v>
      </c>
      <c r="F425" s="25">
        <v>1</v>
      </c>
      <c r="G425" s="18" t="str">
        <f t="shared" si="49"/>
        <v>Interclub - Masters - 65-69 - Women's 100m Manikin Carry with Fins</v>
      </c>
      <c r="I425" s="27">
        <v>1</v>
      </c>
      <c r="J425" s="23">
        <v>1</v>
      </c>
      <c r="K425" s="28">
        <v>1</v>
      </c>
      <c r="L425" s="25">
        <f t="shared" si="50"/>
        <v>3</v>
      </c>
      <c r="S425" s="2" t="s">
        <v>222</v>
      </c>
      <c r="T425" s="2" t="s">
        <v>423</v>
      </c>
      <c r="U425" s="1" t="s">
        <v>14</v>
      </c>
    </row>
    <row r="426" spans="2:21" x14ac:dyDescent="0.35">
      <c r="B426" s="226"/>
      <c r="C426" s="27" t="s">
        <v>15</v>
      </c>
      <c r="D426" s="23" t="s">
        <v>428</v>
      </c>
      <c r="E426" s="24" t="s">
        <v>25</v>
      </c>
      <c r="F426" s="25">
        <v>1</v>
      </c>
      <c r="G426" s="18" t="str">
        <f t="shared" si="49"/>
        <v>Interclub - Masters - 65-69 - Men's 100m Manikin Carry with Fins</v>
      </c>
      <c r="I426" s="27">
        <v>1</v>
      </c>
      <c r="J426" s="23">
        <v>1</v>
      </c>
      <c r="K426" s="28">
        <v>1</v>
      </c>
      <c r="L426" s="25">
        <f t="shared" si="50"/>
        <v>3</v>
      </c>
      <c r="S426" s="2" t="s">
        <v>222</v>
      </c>
      <c r="T426" s="2" t="s">
        <v>423</v>
      </c>
      <c r="U426" s="1" t="s">
        <v>17</v>
      </c>
    </row>
    <row r="427" spans="2:21" x14ac:dyDescent="0.35">
      <c r="B427" s="226"/>
      <c r="C427" s="19" t="s">
        <v>11</v>
      </c>
      <c r="D427" s="23" t="s">
        <v>429</v>
      </c>
      <c r="E427" s="24" t="s">
        <v>28</v>
      </c>
      <c r="F427" s="17">
        <v>1</v>
      </c>
      <c r="G427" s="18" t="str">
        <f t="shared" si="49"/>
        <v>Interclub - Masters - 65-69 - Women's 100m Manikin Tow with Fins</v>
      </c>
      <c r="H427" s="67"/>
      <c r="I427" s="19">
        <v>1</v>
      </c>
      <c r="J427" s="15">
        <v>1</v>
      </c>
      <c r="K427" s="20">
        <v>1</v>
      </c>
      <c r="L427" s="17">
        <f t="shared" si="50"/>
        <v>3</v>
      </c>
      <c r="S427" s="2" t="s">
        <v>222</v>
      </c>
      <c r="T427" s="2" t="s">
        <v>423</v>
      </c>
      <c r="U427" s="1" t="s">
        <v>14</v>
      </c>
    </row>
    <row r="428" spans="2:21" x14ac:dyDescent="0.35">
      <c r="B428" s="226"/>
      <c r="C428" s="27" t="s">
        <v>15</v>
      </c>
      <c r="D428" s="23" t="s">
        <v>430</v>
      </c>
      <c r="E428" s="24" t="s">
        <v>28</v>
      </c>
      <c r="F428" s="25">
        <v>1</v>
      </c>
      <c r="G428" s="18" t="str">
        <f t="shared" si="49"/>
        <v>Interclub - Masters - 65-69 - Men's 100m Manikin Tow with Fins</v>
      </c>
      <c r="H428" s="67"/>
      <c r="I428" s="27">
        <v>1</v>
      </c>
      <c r="J428" s="23">
        <v>1</v>
      </c>
      <c r="K428" s="28">
        <v>1</v>
      </c>
      <c r="L428" s="25">
        <f t="shared" si="50"/>
        <v>3</v>
      </c>
      <c r="S428" s="2" t="s">
        <v>222</v>
      </c>
      <c r="T428" s="2" t="s">
        <v>423</v>
      </c>
      <c r="U428" s="1" t="s">
        <v>17</v>
      </c>
    </row>
    <row r="429" spans="2:21" x14ac:dyDescent="0.35">
      <c r="B429" s="226"/>
      <c r="C429" s="27" t="s">
        <v>11</v>
      </c>
      <c r="D429" s="23" t="s">
        <v>431</v>
      </c>
      <c r="E429" s="24" t="s">
        <v>34</v>
      </c>
      <c r="F429" s="25">
        <v>2</v>
      </c>
      <c r="G429" s="18" t="str">
        <f t="shared" si="49"/>
        <v>Interclub - Masters - 65-69 - Women's Line Throw</v>
      </c>
      <c r="H429" s="67"/>
      <c r="I429" s="19">
        <v>2</v>
      </c>
      <c r="J429" s="15">
        <v>2</v>
      </c>
      <c r="K429" s="20">
        <v>2</v>
      </c>
      <c r="L429" s="17">
        <f t="shared" si="50"/>
        <v>6</v>
      </c>
      <c r="S429" s="2" t="s">
        <v>222</v>
      </c>
      <c r="T429" s="2" t="s">
        <v>423</v>
      </c>
      <c r="U429" s="1" t="s">
        <v>14</v>
      </c>
    </row>
    <row r="430" spans="2:21" ht="10.5" thickBot="1" x14ac:dyDescent="0.4">
      <c r="B430" s="227"/>
      <c r="C430" s="34" t="s">
        <v>15</v>
      </c>
      <c r="D430" s="35" t="s">
        <v>432</v>
      </c>
      <c r="E430" s="31" t="s">
        <v>34</v>
      </c>
      <c r="F430" s="32">
        <v>2</v>
      </c>
      <c r="G430" s="33" t="str">
        <f t="shared" si="49"/>
        <v>Interclub - Masters - 65-69 - Men's Line Throw</v>
      </c>
      <c r="H430" s="67"/>
      <c r="I430" s="19">
        <v>2</v>
      </c>
      <c r="J430" s="15">
        <v>2</v>
      </c>
      <c r="K430" s="20">
        <v>2</v>
      </c>
      <c r="L430" s="17">
        <f t="shared" si="50"/>
        <v>6</v>
      </c>
      <c r="S430" s="2" t="s">
        <v>222</v>
      </c>
      <c r="T430" s="2" t="s">
        <v>423</v>
      </c>
      <c r="U430" s="1" t="s">
        <v>17</v>
      </c>
    </row>
    <row r="431" spans="2:21" x14ac:dyDescent="0.35">
      <c r="B431" s="225" t="s">
        <v>263</v>
      </c>
      <c r="C431" s="42" t="s">
        <v>11</v>
      </c>
      <c r="D431" s="15" t="s">
        <v>433</v>
      </c>
      <c r="E431" s="44" t="s">
        <v>50</v>
      </c>
      <c r="F431" s="21">
        <v>1</v>
      </c>
      <c r="G431" s="18" t="str">
        <f t="shared" si="49"/>
        <v>Interclub - Masters - 65-69 - Women's Surf Race</v>
      </c>
      <c r="I431" s="42">
        <v>1</v>
      </c>
      <c r="J431" s="43">
        <v>1</v>
      </c>
      <c r="K431" s="46">
        <v>1</v>
      </c>
      <c r="L431" s="21">
        <f>SUM(I431:K431)</f>
        <v>3</v>
      </c>
      <c r="S431" s="2" t="s">
        <v>222</v>
      </c>
      <c r="T431" s="2" t="s">
        <v>423</v>
      </c>
      <c r="U431" s="1" t="s">
        <v>14</v>
      </c>
    </row>
    <row r="432" spans="2:21" x14ac:dyDescent="0.35">
      <c r="B432" s="226"/>
      <c r="C432" s="27" t="s">
        <v>15</v>
      </c>
      <c r="D432" s="23" t="s">
        <v>434</v>
      </c>
      <c r="E432" s="24" t="s">
        <v>50</v>
      </c>
      <c r="F432" s="25">
        <v>1</v>
      </c>
      <c r="G432" s="18" t="str">
        <f t="shared" si="49"/>
        <v>Interclub - Masters - 65-69 - Men's Surf Race</v>
      </c>
      <c r="I432" s="19">
        <v>1</v>
      </c>
      <c r="J432" s="15">
        <v>1</v>
      </c>
      <c r="K432" s="20">
        <v>1</v>
      </c>
      <c r="L432" s="25">
        <f t="shared" ref="L432:L442" si="51">SUM(I432:K432)</f>
        <v>3</v>
      </c>
      <c r="S432" s="2" t="s">
        <v>222</v>
      </c>
      <c r="T432" s="2" t="s">
        <v>423</v>
      </c>
      <c r="U432" s="1" t="s">
        <v>17</v>
      </c>
    </row>
    <row r="433" spans="2:21" x14ac:dyDescent="0.35">
      <c r="B433" s="226"/>
      <c r="C433" s="27" t="s">
        <v>11</v>
      </c>
      <c r="D433" s="23" t="s">
        <v>435</v>
      </c>
      <c r="E433" s="24" t="s">
        <v>53</v>
      </c>
      <c r="F433" s="25">
        <v>1</v>
      </c>
      <c r="G433" s="18" t="str">
        <f t="shared" si="49"/>
        <v>Interclub - Masters - 65-69 - Women's Board Race</v>
      </c>
      <c r="I433" s="19">
        <v>1</v>
      </c>
      <c r="J433" s="15">
        <v>1</v>
      </c>
      <c r="K433" s="20">
        <v>1</v>
      </c>
      <c r="L433" s="25">
        <f t="shared" si="51"/>
        <v>3</v>
      </c>
      <c r="S433" s="2" t="s">
        <v>222</v>
      </c>
      <c r="T433" s="2" t="s">
        <v>423</v>
      </c>
      <c r="U433" s="1" t="s">
        <v>14</v>
      </c>
    </row>
    <row r="434" spans="2:21" x14ac:dyDescent="0.35">
      <c r="B434" s="226"/>
      <c r="C434" s="27" t="s">
        <v>15</v>
      </c>
      <c r="D434" s="23" t="s">
        <v>436</v>
      </c>
      <c r="E434" s="24" t="s">
        <v>53</v>
      </c>
      <c r="F434" s="25">
        <v>1</v>
      </c>
      <c r="G434" s="18" t="str">
        <f t="shared" si="49"/>
        <v>Interclub - Masters - 65-69 - Men's Board Race</v>
      </c>
      <c r="I434" s="19">
        <v>1</v>
      </c>
      <c r="J434" s="15">
        <v>1</v>
      </c>
      <c r="K434" s="20">
        <v>1</v>
      </c>
      <c r="L434" s="25">
        <f t="shared" si="51"/>
        <v>3</v>
      </c>
      <c r="S434" s="2" t="s">
        <v>222</v>
      </c>
      <c r="T434" s="2" t="s">
        <v>423</v>
      </c>
      <c r="U434" s="1" t="s">
        <v>17</v>
      </c>
    </row>
    <row r="435" spans="2:21" x14ac:dyDescent="0.35">
      <c r="B435" s="226"/>
      <c r="C435" s="27" t="s">
        <v>11</v>
      </c>
      <c r="D435" s="23" t="s">
        <v>437</v>
      </c>
      <c r="E435" s="24" t="s">
        <v>56</v>
      </c>
      <c r="F435" s="25">
        <v>1</v>
      </c>
      <c r="G435" s="18" t="str">
        <f t="shared" si="49"/>
        <v>Interclub - Masters - 65-69 - Women's Surf Ski Race</v>
      </c>
      <c r="I435" s="19">
        <v>1</v>
      </c>
      <c r="J435" s="15">
        <v>1</v>
      </c>
      <c r="K435" s="20">
        <v>1</v>
      </c>
      <c r="L435" s="25">
        <f t="shared" si="51"/>
        <v>3</v>
      </c>
      <c r="S435" s="2" t="s">
        <v>222</v>
      </c>
      <c r="T435" s="2" t="s">
        <v>423</v>
      </c>
      <c r="U435" s="1" t="s">
        <v>14</v>
      </c>
    </row>
    <row r="436" spans="2:21" x14ac:dyDescent="0.35">
      <c r="B436" s="226"/>
      <c r="C436" s="27" t="s">
        <v>15</v>
      </c>
      <c r="D436" s="23" t="s">
        <v>438</v>
      </c>
      <c r="E436" s="24" t="s">
        <v>56</v>
      </c>
      <c r="F436" s="25">
        <v>1</v>
      </c>
      <c r="G436" s="18" t="str">
        <f t="shared" si="49"/>
        <v>Interclub - Masters - 65-69 - Men's Surf Ski Race</v>
      </c>
      <c r="I436" s="19">
        <v>1</v>
      </c>
      <c r="J436" s="15">
        <v>1</v>
      </c>
      <c r="K436" s="20">
        <v>1</v>
      </c>
      <c r="L436" s="25">
        <f t="shared" si="51"/>
        <v>3</v>
      </c>
      <c r="S436" s="2" t="s">
        <v>222</v>
      </c>
      <c r="T436" s="2" t="s">
        <v>423</v>
      </c>
      <c r="U436" s="1" t="s">
        <v>17</v>
      </c>
    </row>
    <row r="437" spans="2:21" x14ac:dyDescent="0.35">
      <c r="B437" s="226"/>
      <c r="C437" s="27" t="s">
        <v>11</v>
      </c>
      <c r="D437" s="23" t="s">
        <v>439</v>
      </c>
      <c r="E437" s="24" t="s">
        <v>59</v>
      </c>
      <c r="F437" s="25">
        <v>1</v>
      </c>
      <c r="G437" s="18" t="str">
        <f t="shared" si="49"/>
        <v>Interclub - Masters - 65-69 - Women's Oceanwoman</v>
      </c>
      <c r="I437" s="19">
        <v>1</v>
      </c>
      <c r="J437" s="15">
        <v>1</v>
      </c>
      <c r="K437" s="20">
        <v>1</v>
      </c>
      <c r="L437" s="25">
        <f t="shared" si="51"/>
        <v>3</v>
      </c>
      <c r="S437" s="2" t="s">
        <v>222</v>
      </c>
      <c r="T437" s="2" t="s">
        <v>423</v>
      </c>
      <c r="U437" s="1" t="s">
        <v>14</v>
      </c>
    </row>
    <row r="438" spans="2:21" x14ac:dyDescent="0.35">
      <c r="B438" s="226"/>
      <c r="C438" s="27" t="s">
        <v>15</v>
      </c>
      <c r="D438" s="23" t="s">
        <v>440</v>
      </c>
      <c r="E438" s="24" t="s">
        <v>61</v>
      </c>
      <c r="F438" s="25">
        <v>1</v>
      </c>
      <c r="G438" s="18" t="str">
        <f t="shared" si="49"/>
        <v>Interclub - Masters - 65-69 - Men's Oceanman</v>
      </c>
      <c r="I438" s="19">
        <v>1</v>
      </c>
      <c r="J438" s="15">
        <v>1</v>
      </c>
      <c r="K438" s="20">
        <v>1</v>
      </c>
      <c r="L438" s="25">
        <f t="shared" si="51"/>
        <v>3</v>
      </c>
      <c r="S438" s="2" t="s">
        <v>222</v>
      </c>
      <c r="T438" s="2" t="s">
        <v>423</v>
      </c>
      <c r="U438" s="1" t="s">
        <v>17</v>
      </c>
    </row>
    <row r="439" spans="2:21" x14ac:dyDescent="0.35">
      <c r="B439" s="226"/>
      <c r="C439" s="27" t="s">
        <v>11</v>
      </c>
      <c r="D439" s="23" t="s">
        <v>441</v>
      </c>
      <c r="E439" s="24" t="s">
        <v>63</v>
      </c>
      <c r="F439" s="25">
        <v>1</v>
      </c>
      <c r="G439" s="18" t="str">
        <f t="shared" si="49"/>
        <v>Interclub - Masters - 65-69 - Women's Beach Flags</v>
      </c>
      <c r="I439" s="19">
        <v>1</v>
      </c>
      <c r="J439" s="15">
        <v>1</v>
      </c>
      <c r="K439" s="20">
        <v>1</v>
      </c>
      <c r="L439" s="25">
        <f t="shared" si="51"/>
        <v>3</v>
      </c>
      <c r="S439" s="2" t="s">
        <v>222</v>
      </c>
      <c r="T439" s="2" t="s">
        <v>423</v>
      </c>
      <c r="U439" s="1" t="s">
        <v>14</v>
      </c>
    </row>
    <row r="440" spans="2:21" x14ac:dyDescent="0.35">
      <c r="B440" s="226"/>
      <c r="C440" s="27" t="s">
        <v>15</v>
      </c>
      <c r="D440" s="23" t="s">
        <v>442</v>
      </c>
      <c r="E440" s="24" t="s">
        <v>63</v>
      </c>
      <c r="F440" s="25">
        <v>1</v>
      </c>
      <c r="G440" s="18" t="str">
        <f t="shared" si="49"/>
        <v>Interclub - Masters - 65-69 - Men's Beach Flags</v>
      </c>
      <c r="I440" s="19">
        <v>1</v>
      </c>
      <c r="J440" s="15">
        <v>1</v>
      </c>
      <c r="K440" s="20">
        <v>1</v>
      </c>
      <c r="L440" s="25">
        <f t="shared" si="51"/>
        <v>3</v>
      </c>
      <c r="S440" s="2" t="s">
        <v>222</v>
      </c>
      <c r="T440" s="2" t="s">
        <v>423</v>
      </c>
      <c r="U440" s="1" t="s">
        <v>17</v>
      </c>
    </row>
    <row r="441" spans="2:21" x14ac:dyDescent="0.35">
      <c r="B441" s="226"/>
      <c r="C441" s="27" t="s">
        <v>11</v>
      </c>
      <c r="D441" s="23" t="s">
        <v>443</v>
      </c>
      <c r="E441" s="24" t="s">
        <v>66</v>
      </c>
      <c r="F441" s="25">
        <v>1</v>
      </c>
      <c r="G441" s="18" t="str">
        <f t="shared" si="49"/>
        <v>Interclub - Masters - 65-69 - Women's Beach Sprint</v>
      </c>
      <c r="I441" s="19">
        <v>1</v>
      </c>
      <c r="J441" s="15">
        <v>1</v>
      </c>
      <c r="K441" s="20">
        <v>1</v>
      </c>
      <c r="L441" s="25">
        <f t="shared" si="51"/>
        <v>3</v>
      </c>
      <c r="S441" s="2" t="s">
        <v>222</v>
      </c>
      <c r="T441" s="2" t="s">
        <v>423</v>
      </c>
      <c r="U441" s="1" t="s">
        <v>14</v>
      </c>
    </row>
    <row r="442" spans="2:21" x14ac:dyDescent="0.35">
      <c r="B442" s="226"/>
      <c r="C442" s="27" t="s">
        <v>15</v>
      </c>
      <c r="D442" s="23" t="s">
        <v>444</v>
      </c>
      <c r="E442" s="24" t="s">
        <v>66</v>
      </c>
      <c r="F442" s="25">
        <v>1</v>
      </c>
      <c r="G442" s="18" t="str">
        <f t="shared" si="49"/>
        <v>Interclub - Masters - 65-69 - Men's Beach Sprint</v>
      </c>
      <c r="I442" s="19">
        <v>1</v>
      </c>
      <c r="J442" s="15">
        <v>1</v>
      </c>
      <c r="K442" s="20">
        <v>1</v>
      </c>
      <c r="L442" s="25">
        <f t="shared" si="51"/>
        <v>3</v>
      </c>
      <c r="S442" s="2" t="s">
        <v>222</v>
      </c>
      <c r="T442" s="2" t="s">
        <v>423</v>
      </c>
      <c r="U442" s="1" t="s">
        <v>17</v>
      </c>
    </row>
    <row r="443" spans="2:21" x14ac:dyDescent="0.35">
      <c r="B443" s="226"/>
      <c r="C443" s="27" t="s">
        <v>11</v>
      </c>
      <c r="D443" s="23" t="s">
        <v>445</v>
      </c>
      <c r="E443" s="24" t="s">
        <v>417</v>
      </c>
      <c r="F443" s="25">
        <v>1</v>
      </c>
      <c r="G443" s="18" t="str">
        <f t="shared" si="49"/>
        <v>Interclub - Masters - 65-69 - Women's 1km Beach Run</v>
      </c>
      <c r="I443" s="19">
        <v>1</v>
      </c>
      <c r="J443" s="15">
        <v>1</v>
      </c>
      <c r="K443" s="20">
        <v>1</v>
      </c>
      <c r="L443" s="25">
        <f>SUM(I443:K443)</f>
        <v>3</v>
      </c>
      <c r="S443" s="2" t="s">
        <v>222</v>
      </c>
      <c r="T443" s="2" t="s">
        <v>423</v>
      </c>
      <c r="U443" s="1" t="s">
        <v>14</v>
      </c>
    </row>
    <row r="444" spans="2:21" x14ac:dyDescent="0.35">
      <c r="B444" s="226"/>
      <c r="C444" s="71" t="s">
        <v>15</v>
      </c>
      <c r="D444" s="23" t="s">
        <v>446</v>
      </c>
      <c r="E444" s="24" t="s">
        <v>417</v>
      </c>
      <c r="F444" s="25">
        <v>1</v>
      </c>
      <c r="G444" s="18" t="str">
        <f t="shared" si="49"/>
        <v>Interclub - Masters - 65-69 - Men's 1km Beach Run</v>
      </c>
      <c r="H444" s="62"/>
      <c r="I444" s="27">
        <v>1</v>
      </c>
      <c r="J444" s="23">
        <v>1</v>
      </c>
      <c r="K444" s="28">
        <v>1</v>
      </c>
      <c r="L444" s="25">
        <f>SUM(I444:K444)</f>
        <v>3</v>
      </c>
      <c r="S444" s="2" t="s">
        <v>222</v>
      </c>
      <c r="T444" s="2" t="s">
        <v>423</v>
      </c>
      <c r="U444" s="1" t="s">
        <v>17</v>
      </c>
    </row>
    <row r="445" spans="2:21" x14ac:dyDescent="0.35">
      <c r="B445" s="226"/>
      <c r="C445" s="27" t="s">
        <v>11</v>
      </c>
      <c r="D445" s="23" t="s">
        <v>447</v>
      </c>
      <c r="E445" s="24" t="s">
        <v>69</v>
      </c>
      <c r="F445" s="17">
        <v>2</v>
      </c>
      <c r="G445" s="18" t="str">
        <f t="shared" si="49"/>
        <v>Interclub - Masters - 65-69 - Women's Board Rescue</v>
      </c>
      <c r="I445" s="19">
        <v>2</v>
      </c>
      <c r="J445" s="15">
        <v>2</v>
      </c>
      <c r="K445" s="20">
        <v>2</v>
      </c>
      <c r="L445" s="17">
        <f>SUM(I445:K445)</f>
        <v>6</v>
      </c>
      <c r="S445" s="2" t="s">
        <v>222</v>
      </c>
      <c r="T445" s="2" t="s">
        <v>423</v>
      </c>
      <c r="U445" s="1" t="s">
        <v>14</v>
      </c>
    </row>
    <row r="446" spans="2:21" ht="10.5" thickBot="1" x14ac:dyDescent="0.4">
      <c r="B446" s="227"/>
      <c r="C446" s="34" t="s">
        <v>15</v>
      </c>
      <c r="D446" s="23" t="s">
        <v>448</v>
      </c>
      <c r="E446" s="31" t="s">
        <v>69</v>
      </c>
      <c r="F446" s="32">
        <v>2</v>
      </c>
      <c r="G446" s="55" t="str">
        <f t="shared" si="49"/>
        <v>Interclub - Masters - 65-69 - Men's Board Rescue</v>
      </c>
      <c r="I446" s="56">
        <v>2</v>
      </c>
      <c r="J446" s="57">
        <v>2</v>
      </c>
      <c r="K446" s="58">
        <v>2</v>
      </c>
      <c r="L446" s="32">
        <f>SUM(I446:K446)</f>
        <v>6</v>
      </c>
      <c r="S446" s="2" t="s">
        <v>222</v>
      </c>
      <c r="T446" s="2" t="s">
        <v>423</v>
      </c>
      <c r="U446" s="1" t="s">
        <v>17</v>
      </c>
    </row>
    <row r="447" spans="2:21" ht="10.8" thickBot="1" x14ac:dyDescent="0.45">
      <c r="B447" s="37" t="s">
        <v>47</v>
      </c>
      <c r="C447" s="38"/>
      <c r="D447" s="38"/>
      <c r="E447" s="38"/>
      <c r="F447" s="38"/>
      <c r="G447" s="38"/>
      <c r="I447" s="40">
        <f>SUM(I421:I446)</f>
        <v>30</v>
      </c>
      <c r="J447" s="41">
        <f>SUM(J421:J446)</f>
        <v>30</v>
      </c>
      <c r="K447" s="11">
        <f>SUM(K421:K446)</f>
        <v>30</v>
      </c>
      <c r="L447" s="12">
        <f>SUM(L421:L446)</f>
        <v>90</v>
      </c>
    </row>
    <row r="448" spans="2:21" ht="10.5" thickBot="1" x14ac:dyDescent="0.4">
      <c r="D448" s="50"/>
      <c r="I448" s="1"/>
    </row>
    <row r="449" spans="2:21" ht="10.8" customHeight="1" thickBot="1" x14ac:dyDescent="0.45">
      <c r="B449" s="228" t="s">
        <v>727</v>
      </c>
      <c r="C449" s="229"/>
      <c r="D449" s="229"/>
      <c r="E449" s="239"/>
      <c r="F449" s="8" t="s">
        <v>4</v>
      </c>
      <c r="G449" s="8" t="s">
        <v>251</v>
      </c>
      <c r="I449" s="40" t="s">
        <v>6</v>
      </c>
      <c r="J449" s="10" t="s">
        <v>7</v>
      </c>
      <c r="K449" s="11" t="s">
        <v>8</v>
      </c>
      <c r="L449" s="59" t="s">
        <v>9</v>
      </c>
      <c r="M449" s="13"/>
      <c r="N449" s="13"/>
      <c r="O449" s="13"/>
      <c r="P449" s="13"/>
      <c r="Q449" s="13"/>
      <c r="R449" s="13"/>
    </row>
    <row r="450" spans="2:21" ht="10.199999999999999" customHeight="1" x14ac:dyDescent="0.35">
      <c r="B450" s="225" t="s">
        <v>10</v>
      </c>
      <c r="C450" s="49" t="s">
        <v>11</v>
      </c>
      <c r="D450" s="43" t="s">
        <v>449</v>
      </c>
      <c r="E450" s="44" t="s">
        <v>365</v>
      </c>
      <c r="F450" s="21">
        <v>1</v>
      </c>
      <c r="G450" s="69" t="str">
        <f t="shared" ref="G450:G475" si="52">CONCATENATE(S450,T450,U450,E450)</f>
        <v>Interclub - Masters - 70-74 - Women's 100m Obstacle Swim</v>
      </c>
      <c r="I450" s="42">
        <v>1</v>
      </c>
      <c r="J450" s="43">
        <v>1</v>
      </c>
      <c r="K450" s="46">
        <v>1</v>
      </c>
      <c r="L450" s="21">
        <f>SUM(I450:K450)</f>
        <v>3</v>
      </c>
      <c r="S450" s="2" t="s">
        <v>222</v>
      </c>
      <c r="T450" s="2" t="s">
        <v>726</v>
      </c>
      <c r="U450" s="1" t="s">
        <v>14</v>
      </c>
    </row>
    <row r="451" spans="2:21" x14ac:dyDescent="0.35">
      <c r="B451" s="226"/>
      <c r="C451" s="27" t="s">
        <v>15</v>
      </c>
      <c r="D451" s="23" t="s">
        <v>450</v>
      </c>
      <c r="E451" s="24" t="s">
        <v>365</v>
      </c>
      <c r="F451" s="25">
        <v>1</v>
      </c>
      <c r="G451" s="60" t="str">
        <f t="shared" si="52"/>
        <v>Interclub - Masters - 70-74 - Men's 100m Obstacle Swim</v>
      </c>
      <c r="I451" s="27">
        <v>1</v>
      </c>
      <c r="J451" s="23">
        <v>1</v>
      </c>
      <c r="K451" s="28">
        <v>1</v>
      </c>
      <c r="L451" s="25">
        <f>SUM(I451:K451)</f>
        <v>3</v>
      </c>
      <c r="S451" s="2" t="s">
        <v>222</v>
      </c>
      <c r="T451" s="2" t="s">
        <v>726</v>
      </c>
      <c r="U451" s="1" t="s">
        <v>17</v>
      </c>
    </row>
    <row r="452" spans="2:21" x14ac:dyDescent="0.35">
      <c r="B452" s="226"/>
      <c r="C452" s="14" t="s">
        <v>11</v>
      </c>
      <c r="D452" s="23" t="s">
        <v>451</v>
      </c>
      <c r="E452" s="24" t="s">
        <v>19</v>
      </c>
      <c r="F452" s="17">
        <v>1</v>
      </c>
      <c r="G452" s="60" t="str">
        <f t="shared" si="52"/>
        <v>Interclub - Masters - 70-74 - Women's 50m Manikin Carry</v>
      </c>
      <c r="I452" s="27">
        <v>1</v>
      </c>
      <c r="J452" s="23">
        <v>1</v>
      </c>
      <c r="K452" s="28">
        <v>1</v>
      </c>
      <c r="L452" s="25">
        <f t="shared" ref="L452:L459" si="53">SUM(I452:K452)</f>
        <v>3</v>
      </c>
      <c r="S452" s="2" t="s">
        <v>222</v>
      </c>
      <c r="T452" s="2" t="s">
        <v>726</v>
      </c>
      <c r="U452" s="1" t="s">
        <v>14</v>
      </c>
    </row>
    <row r="453" spans="2:21" x14ac:dyDescent="0.35">
      <c r="B453" s="226"/>
      <c r="C453" s="22" t="s">
        <v>15</v>
      </c>
      <c r="D453" s="23" t="s">
        <v>452</v>
      </c>
      <c r="E453" s="24" t="s">
        <v>19</v>
      </c>
      <c r="F453" s="25">
        <v>1</v>
      </c>
      <c r="G453" s="60" t="str">
        <f t="shared" si="52"/>
        <v>Interclub - Masters - 70-74 - Men's 50m Manikin Carry</v>
      </c>
      <c r="I453" s="27">
        <v>1</v>
      </c>
      <c r="J453" s="23">
        <v>1</v>
      </c>
      <c r="K453" s="28">
        <v>1</v>
      </c>
      <c r="L453" s="25">
        <f t="shared" si="53"/>
        <v>3</v>
      </c>
      <c r="S453" s="2" t="s">
        <v>222</v>
      </c>
      <c r="T453" s="2" t="s">
        <v>726</v>
      </c>
      <c r="U453" s="1" t="s">
        <v>17</v>
      </c>
    </row>
    <row r="454" spans="2:21" x14ac:dyDescent="0.35">
      <c r="B454" s="226"/>
      <c r="C454" s="22" t="s">
        <v>11</v>
      </c>
      <c r="D454" s="23" t="s">
        <v>453</v>
      </c>
      <c r="E454" s="24" t="s">
        <v>25</v>
      </c>
      <c r="F454" s="25">
        <v>1</v>
      </c>
      <c r="G454" s="60" t="str">
        <f t="shared" si="52"/>
        <v>Interclub - Masters - 70-74 - Women's 100m Manikin Carry with Fins</v>
      </c>
      <c r="I454" s="27">
        <v>1</v>
      </c>
      <c r="J454" s="23">
        <v>1</v>
      </c>
      <c r="K454" s="28">
        <v>1</v>
      </c>
      <c r="L454" s="25">
        <f t="shared" si="53"/>
        <v>3</v>
      </c>
      <c r="S454" s="2" t="s">
        <v>222</v>
      </c>
      <c r="T454" s="2" t="s">
        <v>726</v>
      </c>
      <c r="U454" s="1" t="s">
        <v>14</v>
      </c>
    </row>
    <row r="455" spans="2:21" x14ac:dyDescent="0.35">
      <c r="B455" s="226"/>
      <c r="C455" s="27" t="s">
        <v>15</v>
      </c>
      <c r="D455" s="23" t="s">
        <v>454</v>
      </c>
      <c r="E455" s="24" t="s">
        <v>25</v>
      </c>
      <c r="F455" s="25">
        <v>1</v>
      </c>
      <c r="G455" s="60" t="str">
        <f t="shared" si="52"/>
        <v>Interclub - Masters - 70-74 - Men's 100m Manikin Carry with Fins</v>
      </c>
      <c r="I455" s="27">
        <v>1</v>
      </c>
      <c r="J455" s="23">
        <v>1</v>
      </c>
      <c r="K455" s="28">
        <v>1</v>
      </c>
      <c r="L455" s="25">
        <f t="shared" si="53"/>
        <v>3</v>
      </c>
      <c r="S455" s="2" t="s">
        <v>222</v>
      </c>
      <c r="T455" s="2" t="s">
        <v>726</v>
      </c>
      <c r="U455" s="1" t="s">
        <v>17</v>
      </c>
    </row>
    <row r="456" spans="2:21" x14ac:dyDescent="0.35">
      <c r="B456" s="226"/>
      <c r="C456" s="19" t="s">
        <v>11</v>
      </c>
      <c r="D456" s="23" t="s">
        <v>455</v>
      </c>
      <c r="E456" s="24" t="s">
        <v>28</v>
      </c>
      <c r="F456" s="17">
        <v>1</v>
      </c>
      <c r="G456" s="60" t="str">
        <f t="shared" si="52"/>
        <v>Interclub - Masters - 70-74 - Women's 100m Manikin Tow with Fins</v>
      </c>
      <c r="I456" s="19">
        <v>1</v>
      </c>
      <c r="J456" s="15">
        <v>1</v>
      </c>
      <c r="K456" s="20">
        <v>1</v>
      </c>
      <c r="L456" s="17">
        <f t="shared" si="53"/>
        <v>3</v>
      </c>
      <c r="S456" s="2" t="s">
        <v>222</v>
      </c>
      <c r="T456" s="2" t="s">
        <v>726</v>
      </c>
      <c r="U456" s="1" t="s">
        <v>14</v>
      </c>
    </row>
    <row r="457" spans="2:21" x14ac:dyDescent="0.35">
      <c r="B457" s="226"/>
      <c r="C457" s="27" t="s">
        <v>15</v>
      </c>
      <c r="D457" s="23" t="s">
        <v>456</v>
      </c>
      <c r="E457" s="24" t="s">
        <v>28</v>
      </c>
      <c r="F457" s="25">
        <v>1</v>
      </c>
      <c r="G457" s="60" t="str">
        <f t="shared" si="52"/>
        <v>Interclub - Masters - 70-74 - Men's 100m Manikin Tow with Fins</v>
      </c>
      <c r="I457" s="27">
        <v>1</v>
      </c>
      <c r="J457" s="23">
        <v>1</v>
      </c>
      <c r="K457" s="28">
        <v>1</v>
      </c>
      <c r="L457" s="25">
        <f t="shared" si="53"/>
        <v>3</v>
      </c>
      <c r="S457" s="2" t="s">
        <v>222</v>
      </c>
      <c r="T457" s="2" t="s">
        <v>726</v>
      </c>
      <c r="U457" s="1" t="s">
        <v>17</v>
      </c>
    </row>
    <row r="458" spans="2:21" x14ac:dyDescent="0.35">
      <c r="B458" s="226"/>
      <c r="C458" s="27" t="s">
        <v>11</v>
      </c>
      <c r="D458" s="23" t="s">
        <v>457</v>
      </c>
      <c r="E458" s="24" t="s">
        <v>34</v>
      </c>
      <c r="F458" s="25">
        <v>2</v>
      </c>
      <c r="G458" s="60" t="str">
        <f t="shared" si="52"/>
        <v>Interclub - Masters - 70-74 - Women's Line Throw</v>
      </c>
      <c r="I458" s="19">
        <v>2</v>
      </c>
      <c r="J458" s="15">
        <v>2</v>
      </c>
      <c r="K458" s="20">
        <v>2</v>
      </c>
      <c r="L458" s="17">
        <f t="shared" si="53"/>
        <v>6</v>
      </c>
      <c r="S458" s="2" t="s">
        <v>222</v>
      </c>
      <c r="T458" s="2" t="s">
        <v>726</v>
      </c>
      <c r="U458" s="1" t="s">
        <v>14</v>
      </c>
    </row>
    <row r="459" spans="2:21" ht="10.5" thickBot="1" x14ac:dyDescent="0.4">
      <c r="B459" s="227"/>
      <c r="C459" s="34" t="s">
        <v>15</v>
      </c>
      <c r="D459" s="35" t="s">
        <v>458</v>
      </c>
      <c r="E459" s="31" t="s">
        <v>34</v>
      </c>
      <c r="F459" s="32">
        <v>2</v>
      </c>
      <c r="G459" s="61" t="str">
        <f t="shared" si="52"/>
        <v>Interclub - Masters - 70-74 - Men's Line Throw</v>
      </c>
      <c r="I459" s="19">
        <v>2</v>
      </c>
      <c r="J459" s="15">
        <v>2</v>
      </c>
      <c r="K459" s="20">
        <v>2</v>
      </c>
      <c r="L459" s="17">
        <f t="shared" si="53"/>
        <v>6</v>
      </c>
      <c r="S459" s="2" t="s">
        <v>222</v>
      </c>
      <c r="T459" s="2" t="s">
        <v>726</v>
      </c>
      <c r="U459" s="1" t="s">
        <v>17</v>
      </c>
    </row>
    <row r="460" spans="2:21" ht="10.199999999999999" customHeight="1" x14ac:dyDescent="0.35">
      <c r="B460" s="225" t="s">
        <v>263</v>
      </c>
      <c r="C460" s="42" t="s">
        <v>11</v>
      </c>
      <c r="D460" s="15" t="s">
        <v>459</v>
      </c>
      <c r="E460" s="44" t="s">
        <v>50</v>
      </c>
      <c r="F460" s="21">
        <v>1</v>
      </c>
      <c r="G460" s="60" t="str">
        <f t="shared" si="52"/>
        <v>Interclub - Masters - 70-74 - Women's Surf Race</v>
      </c>
      <c r="I460" s="42">
        <v>1</v>
      </c>
      <c r="J460" s="43">
        <v>1</v>
      </c>
      <c r="K460" s="46">
        <v>1</v>
      </c>
      <c r="L460" s="21">
        <f>SUM(I460:K460)</f>
        <v>3</v>
      </c>
      <c r="S460" s="2" t="s">
        <v>222</v>
      </c>
      <c r="T460" s="2" t="s">
        <v>726</v>
      </c>
      <c r="U460" s="1" t="s">
        <v>14</v>
      </c>
    </row>
    <row r="461" spans="2:21" x14ac:dyDescent="0.35">
      <c r="B461" s="226"/>
      <c r="C461" s="27" t="s">
        <v>15</v>
      </c>
      <c r="D461" s="23" t="s">
        <v>460</v>
      </c>
      <c r="E461" s="24" t="s">
        <v>50</v>
      </c>
      <c r="F461" s="25">
        <v>1</v>
      </c>
      <c r="G461" s="60" t="str">
        <f t="shared" si="52"/>
        <v>Interclub - Masters - 70-74 - Men's Surf Race</v>
      </c>
      <c r="I461" s="19">
        <v>1</v>
      </c>
      <c r="J461" s="15">
        <v>1</v>
      </c>
      <c r="K461" s="20">
        <v>1</v>
      </c>
      <c r="L461" s="25">
        <f t="shared" ref="L461:L471" si="54">SUM(I461:K461)</f>
        <v>3</v>
      </c>
      <c r="S461" s="2" t="s">
        <v>222</v>
      </c>
      <c r="T461" s="2" t="s">
        <v>726</v>
      </c>
      <c r="U461" s="1" t="s">
        <v>17</v>
      </c>
    </row>
    <row r="462" spans="2:21" x14ac:dyDescent="0.35">
      <c r="B462" s="226"/>
      <c r="C462" s="27" t="s">
        <v>11</v>
      </c>
      <c r="D462" s="23" t="s">
        <v>734</v>
      </c>
      <c r="E462" s="24" t="s">
        <v>53</v>
      </c>
      <c r="F462" s="25">
        <v>1</v>
      </c>
      <c r="G462" s="60" t="str">
        <f t="shared" si="52"/>
        <v>Interclub - Masters - 70-74 - Women's Board Race</v>
      </c>
      <c r="I462" s="19">
        <v>1</v>
      </c>
      <c r="J462" s="15">
        <v>1</v>
      </c>
      <c r="K462" s="20">
        <v>1</v>
      </c>
      <c r="L462" s="25">
        <f t="shared" si="54"/>
        <v>3</v>
      </c>
      <c r="S462" s="2" t="s">
        <v>222</v>
      </c>
      <c r="T462" s="2" t="s">
        <v>726</v>
      </c>
      <c r="U462" s="1" t="s">
        <v>14</v>
      </c>
    </row>
    <row r="463" spans="2:21" x14ac:dyDescent="0.35">
      <c r="B463" s="226"/>
      <c r="C463" s="27" t="s">
        <v>15</v>
      </c>
      <c r="D463" s="23" t="s">
        <v>735</v>
      </c>
      <c r="E463" s="24" t="s">
        <v>53</v>
      </c>
      <c r="F463" s="25">
        <v>1</v>
      </c>
      <c r="G463" s="60" t="str">
        <f t="shared" si="52"/>
        <v>Interclub - Masters - 70-74 - Men's Board Race</v>
      </c>
      <c r="I463" s="19">
        <v>1</v>
      </c>
      <c r="J463" s="15">
        <v>1</v>
      </c>
      <c r="K463" s="20">
        <v>1</v>
      </c>
      <c r="L463" s="25">
        <f t="shared" si="54"/>
        <v>3</v>
      </c>
      <c r="S463" s="2" t="s">
        <v>222</v>
      </c>
      <c r="T463" s="2" t="s">
        <v>726</v>
      </c>
      <c r="U463" s="1" t="s">
        <v>17</v>
      </c>
    </row>
    <row r="464" spans="2:21" x14ac:dyDescent="0.35">
      <c r="B464" s="226"/>
      <c r="C464" s="27" t="s">
        <v>11</v>
      </c>
      <c r="D464" s="23" t="s">
        <v>461</v>
      </c>
      <c r="E464" s="24" t="s">
        <v>56</v>
      </c>
      <c r="F464" s="25">
        <v>1</v>
      </c>
      <c r="G464" s="60" t="str">
        <f t="shared" si="52"/>
        <v>Interclub - Masters - 70-74 - Women's Surf Ski Race</v>
      </c>
      <c r="I464" s="19">
        <v>1</v>
      </c>
      <c r="J464" s="15">
        <v>1</v>
      </c>
      <c r="K464" s="20">
        <v>1</v>
      </c>
      <c r="L464" s="25">
        <f t="shared" si="54"/>
        <v>3</v>
      </c>
      <c r="S464" s="2" t="s">
        <v>222</v>
      </c>
      <c r="T464" s="2" t="s">
        <v>726</v>
      </c>
      <c r="U464" s="1" t="s">
        <v>14</v>
      </c>
    </row>
    <row r="465" spans="2:21" x14ac:dyDescent="0.35">
      <c r="B465" s="226"/>
      <c r="C465" s="27" t="s">
        <v>15</v>
      </c>
      <c r="D465" s="23" t="s">
        <v>462</v>
      </c>
      <c r="E465" s="24" t="s">
        <v>56</v>
      </c>
      <c r="F465" s="25">
        <v>1</v>
      </c>
      <c r="G465" s="60" t="str">
        <f t="shared" si="52"/>
        <v>Interclub - Masters - 70-74 - Men's Surf Ski Race</v>
      </c>
      <c r="I465" s="19">
        <v>1</v>
      </c>
      <c r="J465" s="15">
        <v>1</v>
      </c>
      <c r="K465" s="20">
        <v>1</v>
      </c>
      <c r="L465" s="25">
        <f t="shared" si="54"/>
        <v>3</v>
      </c>
      <c r="S465" s="2" t="s">
        <v>222</v>
      </c>
      <c r="T465" s="2" t="s">
        <v>726</v>
      </c>
      <c r="U465" s="1" t="s">
        <v>17</v>
      </c>
    </row>
    <row r="466" spans="2:21" x14ac:dyDescent="0.35">
      <c r="B466" s="226"/>
      <c r="C466" s="27" t="s">
        <v>11</v>
      </c>
      <c r="D466" s="23" t="s">
        <v>463</v>
      </c>
      <c r="E466" s="24" t="s">
        <v>59</v>
      </c>
      <c r="F466" s="25">
        <v>1</v>
      </c>
      <c r="G466" s="60" t="str">
        <f t="shared" si="52"/>
        <v>Interclub - Masters - 70-74 - Women's Oceanwoman</v>
      </c>
      <c r="I466" s="19">
        <v>1</v>
      </c>
      <c r="J466" s="15">
        <v>1</v>
      </c>
      <c r="K466" s="20">
        <v>1</v>
      </c>
      <c r="L466" s="25">
        <f t="shared" si="54"/>
        <v>3</v>
      </c>
      <c r="S466" s="2" t="s">
        <v>222</v>
      </c>
      <c r="T466" s="2" t="s">
        <v>726</v>
      </c>
      <c r="U466" s="1" t="s">
        <v>14</v>
      </c>
    </row>
    <row r="467" spans="2:21" x14ac:dyDescent="0.35">
      <c r="B467" s="226"/>
      <c r="C467" s="27" t="s">
        <v>15</v>
      </c>
      <c r="D467" s="23" t="s">
        <v>464</v>
      </c>
      <c r="E467" s="24" t="s">
        <v>61</v>
      </c>
      <c r="F467" s="25">
        <v>1</v>
      </c>
      <c r="G467" s="60" t="str">
        <f t="shared" si="52"/>
        <v>Interclub - Masters - 70-74 - Men's Oceanman</v>
      </c>
      <c r="I467" s="19">
        <v>1</v>
      </c>
      <c r="J467" s="15">
        <v>1</v>
      </c>
      <c r="K467" s="20">
        <v>1</v>
      </c>
      <c r="L467" s="25">
        <f t="shared" si="54"/>
        <v>3</v>
      </c>
      <c r="S467" s="2" t="s">
        <v>222</v>
      </c>
      <c r="T467" s="2" t="s">
        <v>726</v>
      </c>
      <c r="U467" s="1" t="s">
        <v>17</v>
      </c>
    </row>
    <row r="468" spans="2:21" x14ac:dyDescent="0.35">
      <c r="B468" s="226"/>
      <c r="C468" s="27" t="s">
        <v>11</v>
      </c>
      <c r="D468" s="23" t="s">
        <v>465</v>
      </c>
      <c r="E468" s="24" t="s">
        <v>63</v>
      </c>
      <c r="F468" s="25">
        <v>1</v>
      </c>
      <c r="G468" s="60" t="str">
        <f t="shared" si="52"/>
        <v>Interclub - Masters - 70-74 - Women's Beach Flags</v>
      </c>
      <c r="I468" s="19">
        <v>1</v>
      </c>
      <c r="J468" s="15">
        <v>1</v>
      </c>
      <c r="K468" s="20">
        <v>1</v>
      </c>
      <c r="L468" s="25">
        <f t="shared" si="54"/>
        <v>3</v>
      </c>
      <c r="S468" s="2" t="s">
        <v>222</v>
      </c>
      <c r="T468" s="2" t="s">
        <v>726</v>
      </c>
      <c r="U468" s="1" t="s">
        <v>14</v>
      </c>
    </row>
    <row r="469" spans="2:21" x14ac:dyDescent="0.35">
      <c r="B469" s="226"/>
      <c r="C469" s="27" t="s">
        <v>15</v>
      </c>
      <c r="D469" s="23" t="s">
        <v>466</v>
      </c>
      <c r="E469" s="24" t="s">
        <v>63</v>
      </c>
      <c r="F469" s="25">
        <v>1</v>
      </c>
      <c r="G469" s="60" t="str">
        <f t="shared" si="52"/>
        <v>Interclub - Masters - 70-74 - Men's Beach Flags</v>
      </c>
      <c r="I469" s="19">
        <v>1</v>
      </c>
      <c r="J469" s="15">
        <v>1</v>
      </c>
      <c r="K469" s="20">
        <v>1</v>
      </c>
      <c r="L469" s="25">
        <f t="shared" si="54"/>
        <v>3</v>
      </c>
      <c r="S469" s="2" t="s">
        <v>222</v>
      </c>
      <c r="T469" s="2" t="s">
        <v>726</v>
      </c>
      <c r="U469" s="1" t="s">
        <v>17</v>
      </c>
    </row>
    <row r="470" spans="2:21" x14ac:dyDescent="0.35">
      <c r="B470" s="226"/>
      <c r="C470" s="27" t="s">
        <v>11</v>
      </c>
      <c r="D470" s="23" t="s">
        <v>467</v>
      </c>
      <c r="E470" s="24" t="s">
        <v>66</v>
      </c>
      <c r="F470" s="25">
        <v>1</v>
      </c>
      <c r="G470" s="60" t="str">
        <f t="shared" si="52"/>
        <v>Interclub - Masters - 70-74 - Women's Beach Sprint</v>
      </c>
      <c r="I470" s="19">
        <v>1</v>
      </c>
      <c r="J470" s="15">
        <v>1</v>
      </c>
      <c r="K470" s="20">
        <v>1</v>
      </c>
      <c r="L470" s="25">
        <f t="shared" si="54"/>
        <v>3</v>
      </c>
      <c r="S470" s="2" t="s">
        <v>222</v>
      </c>
      <c r="T470" s="2" t="s">
        <v>726</v>
      </c>
      <c r="U470" s="1" t="s">
        <v>14</v>
      </c>
    </row>
    <row r="471" spans="2:21" x14ac:dyDescent="0.35">
      <c r="B471" s="226"/>
      <c r="C471" s="27" t="s">
        <v>15</v>
      </c>
      <c r="D471" s="23" t="s">
        <v>468</v>
      </c>
      <c r="E471" s="24" t="s">
        <v>66</v>
      </c>
      <c r="F471" s="25">
        <v>1</v>
      </c>
      <c r="G471" s="60" t="str">
        <f t="shared" si="52"/>
        <v>Interclub - Masters - 70-74 - Men's Beach Sprint</v>
      </c>
      <c r="I471" s="19">
        <v>1</v>
      </c>
      <c r="J471" s="15">
        <v>1</v>
      </c>
      <c r="K471" s="20">
        <v>1</v>
      </c>
      <c r="L471" s="25">
        <f t="shared" si="54"/>
        <v>3</v>
      </c>
      <c r="S471" s="2" t="s">
        <v>222</v>
      </c>
      <c r="T471" s="2" t="s">
        <v>726</v>
      </c>
      <c r="U471" s="1" t="s">
        <v>17</v>
      </c>
    </row>
    <row r="472" spans="2:21" x14ac:dyDescent="0.35">
      <c r="B472" s="226"/>
      <c r="C472" s="27" t="s">
        <v>11</v>
      </c>
      <c r="D472" s="23" t="s">
        <v>469</v>
      </c>
      <c r="E472" s="24" t="s">
        <v>417</v>
      </c>
      <c r="F472" s="25">
        <v>1</v>
      </c>
      <c r="G472" s="60" t="str">
        <f t="shared" si="52"/>
        <v>Interclub - Masters - 70-74 - Women's 1km Beach Run</v>
      </c>
      <c r="I472" s="19">
        <v>1</v>
      </c>
      <c r="J472" s="15">
        <v>1</v>
      </c>
      <c r="K472" s="20">
        <v>1</v>
      </c>
      <c r="L472" s="25">
        <f>SUM(I472:K472)</f>
        <v>3</v>
      </c>
      <c r="S472" s="2" t="s">
        <v>222</v>
      </c>
      <c r="T472" s="2" t="s">
        <v>726</v>
      </c>
      <c r="U472" s="1" t="s">
        <v>14</v>
      </c>
    </row>
    <row r="473" spans="2:21" x14ac:dyDescent="0.35">
      <c r="B473" s="226"/>
      <c r="C473" s="71" t="s">
        <v>15</v>
      </c>
      <c r="D473" s="23" t="s">
        <v>470</v>
      </c>
      <c r="E473" s="24" t="s">
        <v>417</v>
      </c>
      <c r="F473" s="25">
        <v>1</v>
      </c>
      <c r="G473" s="60" t="str">
        <f t="shared" si="52"/>
        <v>Interclub - Masters - 70-74 - Men's 1km Beach Run</v>
      </c>
      <c r="H473" s="62"/>
      <c r="I473" s="27">
        <v>1</v>
      </c>
      <c r="J473" s="23">
        <v>1</v>
      </c>
      <c r="K473" s="28">
        <v>1</v>
      </c>
      <c r="L473" s="25">
        <f>SUM(I473:K473)</f>
        <v>3</v>
      </c>
      <c r="S473" s="2" t="s">
        <v>222</v>
      </c>
      <c r="T473" s="2" t="s">
        <v>726</v>
      </c>
      <c r="U473" s="1" t="s">
        <v>17</v>
      </c>
    </row>
    <row r="474" spans="2:21" x14ac:dyDescent="0.35">
      <c r="B474" s="226"/>
      <c r="C474" s="27" t="s">
        <v>11</v>
      </c>
      <c r="D474" s="23" t="s">
        <v>471</v>
      </c>
      <c r="E474" s="24" t="s">
        <v>69</v>
      </c>
      <c r="F474" s="17">
        <v>2</v>
      </c>
      <c r="G474" s="60" t="str">
        <f t="shared" si="52"/>
        <v>Interclub - Masters - 70-74 - Women's Board Rescue</v>
      </c>
      <c r="I474" s="19">
        <v>2</v>
      </c>
      <c r="J474" s="15">
        <v>2</v>
      </c>
      <c r="K474" s="20">
        <v>2</v>
      </c>
      <c r="L474" s="17">
        <f>SUM(I474:K474)</f>
        <v>6</v>
      </c>
      <c r="S474" s="2" t="s">
        <v>222</v>
      </c>
      <c r="T474" s="2" t="s">
        <v>726</v>
      </c>
      <c r="U474" s="1" t="s">
        <v>14</v>
      </c>
    </row>
    <row r="475" spans="2:21" ht="10.5" thickBot="1" x14ac:dyDescent="0.4">
      <c r="B475" s="227"/>
      <c r="C475" s="34" t="s">
        <v>15</v>
      </c>
      <c r="D475" s="23" t="s">
        <v>472</v>
      </c>
      <c r="E475" s="31" t="s">
        <v>69</v>
      </c>
      <c r="F475" s="32">
        <v>2</v>
      </c>
      <c r="G475" s="60" t="str">
        <f t="shared" si="52"/>
        <v>Interclub - Masters - 70-74 - Men's Board Rescue</v>
      </c>
      <c r="I475" s="56">
        <v>2</v>
      </c>
      <c r="J475" s="57">
        <v>2</v>
      </c>
      <c r="K475" s="58">
        <v>2</v>
      </c>
      <c r="L475" s="32">
        <f>SUM(I475:K475)</f>
        <v>6</v>
      </c>
      <c r="S475" s="2" t="s">
        <v>222</v>
      </c>
      <c r="T475" s="2" t="s">
        <v>726</v>
      </c>
      <c r="U475" s="1" t="s">
        <v>17</v>
      </c>
    </row>
    <row r="476" spans="2:21" ht="10.8" thickBot="1" x14ac:dyDescent="0.45">
      <c r="B476" s="37" t="s">
        <v>47</v>
      </c>
      <c r="C476" s="38"/>
      <c r="D476" s="38"/>
      <c r="E476" s="38"/>
      <c r="F476" s="38"/>
      <c r="G476" s="48"/>
      <c r="I476" s="40">
        <f>SUM(I450:I475)</f>
        <v>30</v>
      </c>
      <c r="J476" s="41">
        <f>SUM(J450:J475)</f>
        <v>30</v>
      </c>
      <c r="K476" s="11">
        <f>SUM(K450:K475)</f>
        <v>30</v>
      </c>
      <c r="L476" s="12">
        <f>SUM(L450:L475)</f>
        <v>90</v>
      </c>
      <c r="S476" s="1"/>
      <c r="T476" s="1"/>
    </row>
    <row r="477" spans="2:21" ht="10.5" thickBot="1" x14ac:dyDescent="0.4">
      <c r="D477" s="1"/>
      <c r="I477" s="1"/>
      <c r="S477" s="1"/>
      <c r="T477" s="1"/>
    </row>
    <row r="478" spans="2:21" ht="10.8" customHeight="1" thickBot="1" x14ac:dyDescent="0.45">
      <c r="B478" s="228" t="s">
        <v>729</v>
      </c>
      <c r="C478" s="229"/>
      <c r="D478" s="229"/>
      <c r="E478" s="239"/>
      <c r="F478" s="8" t="s">
        <v>4</v>
      </c>
      <c r="G478" s="8" t="s">
        <v>251</v>
      </c>
      <c r="I478" s="40" t="s">
        <v>6</v>
      </c>
      <c r="J478" s="10" t="s">
        <v>7</v>
      </c>
      <c r="K478" s="11" t="s">
        <v>8</v>
      </c>
      <c r="L478" s="59" t="s">
        <v>9</v>
      </c>
      <c r="M478" s="13"/>
      <c r="N478" s="13"/>
      <c r="O478" s="13"/>
      <c r="P478" s="13"/>
      <c r="Q478" s="13"/>
      <c r="R478" s="13"/>
    </row>
    <row r="479" spans="2:21" ht="10.199999999999999" customHeight="1" x14ac:dyDescent="0.35">
      <c r="B479" s="225" t="s">
        <v>10</v>
      </c>
      <c r="C479" s="42" t="s">
        <v>11</v>
      </c>
      <c r="D479" s="43" t="s">
        <v>473</v>
      </c>
      <c r="E479" s="98" t="s">
        <v>365</v>
      </c>
      <c r="F479" s="21">
        <v>1</v>
      </c>
      <c r="G479" s="69" t="str">
        <f t="shared" ref="G479:G502" si="55">CONCATENATE(S479,T479,U479,E479)</f>
        <v>Interclub - Masters - 75+Women's 100m Obstacle Swim</v>
      </c>
      <c r="I479" s="42">
        <v>1</v>
      </c>
      <c r="J479" s="43">
        <v>1</v>
      </c>
      <c r="K479" s="46">
        <v>1</v>
      </c>
      <c r="L479" s="21">
        <f>SUM(I479:K479)</f>
        <v>3</v>
      </c>
      <c r="S479" s="2" t="s">
        <v>222</v>
      </c>
      <c r="T479" s="2" t="s">
        <v>728</v>
      </c>
      <c r="U479" s="1" t="s">
        <v>14</v>
      </c>
    </row>
    <row r="480" spans="2:21" x14ac:dyDescent="0.35">
      <c r="B480" s="226"/>
      <c r="C480" s="27" t="s">
        <v>15</v>
      </c>
      <c r="D480" s="23" t="s">
        <v>474</v>
      </c>
      <c r="E480" s="94" t="s">
        <v>365</v>
      </c>
      <c r="F480" s="25">
        <v>1</v>
      </c>
      <c r="G480" s="60" t="str">
        <f t="shared" si="55"/>
        <v>Interclub - Masters - 75+Men's 100m Obstacle Swim</v>
      </c>
      <c r="I480" s="27">
        <v>1</v>
      </c>
      <c r="J480" s="23">
        <v>1</v>
      </c>
      <c r="K480" s="28">
        <v>1</v>
      </c>
      <c r="L480" s="25">
        <f>SUM(I480:K480)</f>
        <v>3</v>
      </c>
      <c r="S480" s="2" t="s">
        <v>222</v>
      </c>
      <c r="T480" s="2" t="s">
        <v>728</v>
      </c>
      <c r="U480" s="1" t="s">
        <v>17</v>
      </c>
    </row>
    <row r="481" spans="2:21" x14ac:dyDescent="0.35">
      <c r="B481" s="226"/>
      <c r="C481" s="19" t="s">
        <v>11</v>
      </c>
      <c r="D481" s="23" t="s">
        <v>477</v>
      </c>
      <c r="E481" s="94" t="s">
        <v>19</v>
      </c>
      <c r="F481" s="17">
        <v>1</v>
      </c>
      <c r="G481" s="60" t="str">
        <f t="shared" si="55"/>
        <v>Interclub - Masters - 75+Women's 50m Manikin Carry</v>
      </c>
      <c r="I481" s="27">
        <v>1</v>
      </c>
      <c r="J481" s="23">
        <v>1</v>
      </c>
      <c r="K481" s="28">
        <v>1</v>
      </c>
      <c r="L481" s="25">
        <f t="shared" ref="L481:L488" si="56">SUM(I481:K481)</f>
        <v>3</v>
      </c>
      <c r="S481" s="2" t="s">
        <v>222</v>
      </c>
      <c r="T481" s="2" t="s">
        <v>728</v>
      </c>
      <c r="U481" s="1" t="s">
        <v>14</v>
      </c>
    </row>
    <row r="482" spans="2:21" x14ac:dyDescent="0.35">
      <c r="B482" s="226"/>
      <c r="C482" s="27" t="s">
        <v>15</v>
      </c>
      <c r="D482" s="23" t="s">
        <v>479</v>
      </c>
      <c r="E482" s="94" t="s">
        <v>19</v>
      </c>
      <c r="F482" s="25">
        <v>1</v>
      </c>
      <c r="G482" s="60" t="str">
        <f t="shared" si="55"/>
        <v>Interclub - Masters - 75+Men's 50m Manikin Carry</v>
      </c>
      <c r="I482" s="27">
        <v>1</v>
      </c>
      <c r="J482" s="23">
        <v>1</v>
      </c>
      <c r="K482" s="28">
        <v>1</v>
      </c>
      <c r="L482" s="25">
        <f t="shared" si="56"/>
        <v>3</v>
      </c>
      <c r="S482" s="2" t="s">
        <v>222</v>
      </c>
      <c r="T482" s="2" t="s">
        <v>728</v>
      </c>
      <c r="U482" s="1" t="s">
        <v>17</v>
      </c>
    </row>
    <row r="483" spans="2:21" x14ac:dyDescent="0.35">
      <c r="B483" s="226"/>
      <c r="C483" s="27" t="s">
        <v>11</v>
      </c>
      <c r="D483" s="23" t="s">
        <v>480</v>
      </c>
      <c r="E483" s="94" t="s">
        <v>25</v>
      </c>
      <c r="F483" s="25">
        <v>1</v>
      </c>
      <c r="G483" s="60" t="str">
        <f t="shared" si="55"/>
        <v>Interclub - Masters - 75+Women's 100m Manikin Carry with Fins</v>
      </c>
      <c r="I483" s="27">
        <v>1</v>
      </c>
      <c r="J483" s="23">
        <v>1</v>
      </c>
      <c r="K483" s="28">
        <v>1</v>
      </c>
      <c r="L483" s="25">
        <f t="shared" si="56"/>
        <v>3</v>
      </c>
      <c r="S483" s="2" t="s">
        <v>222</v>
      </c>
      <c r="T483" s="2" t="s">
        <v>728</v>
      </c>
      <c r="U483" s="1" t="s">
        <v>14</v>
      </c>
    </row>
    <row r="484" spans="2:21" x14ac:dyDescent="0.35">
      <c r="B484" s="226"/>
      <c r="C484" s="27" t="s">
        <v>15</v>
      </c>
      <c r="D484" s="23" t="s">
        <v>481</v>
      </c>
      <c r="E484" s="94" t="s">
        <v>25</v>
      </c>
      <c r="F484" s="25">
        <v>1</v>
      </c>
      <c r="G484" s="60" t="str">
        <f t="shared" si="55"/>
        <v>Interclub - Masters - 75+Men's 100m Manikin Carry with Fins</v>
      </c>
      <c r="I484" s="27">
        <v>1</v>
      </c>
      <c r="J484" s="23">
        <v>1</v>
      </c>
      <c r="K484" s="28">
        <v>1</v>
      </c>
      <c r="L484" s="25">
        <f t="shared" si="56"/>
        <v>3</v>
      </c>
      <c r="S484" s="2" t="s">
        <v>222</v>
      </c>
      <c r="T484" s="2" t="s">
        <v>728</v>
      </c>
      <c r="U484" s="1" t="s">
        <v>17</v>
      </c>
    </row>
    <row r="485" spans="2:21" x14ac:dyDescent="0.35">
      <c r="B485" s="226"/>
      <c r="C485" s="19" t="s">
        <v>11</v>
      </c>
      <c r="D485" s="23" t="s">
        <v>482</v>
      </c>
      <c r="E485" s="94" t="s">
        <v>28</v>
      </c>
      <c r="F485" s="17">
        <v>1</v>
      </c>
      <c r="G485" s="60" t="str">
        <f t="shared" si="55"/>
        <v>Interclub - Masters - 75+Women's 100m Manikin Tow with Fins</v>
      </c>
      <c r="I485" s="19">
        <v>1</v>
      </c>
      <c r="J485" s="15">
        <v>1</v>
      </c>
      <c r="K485" s="20">
        <v>1</v>
      </c>
      <c r="L485" s="17">
        <f t="shared" si="56"/>
        <v>3</v>
      </c>
      <c r="S485" s="2" t="s">
        <v>222</v>
      </c>
      <c r="T485" s="2" t="s">
        <v>728</v>
      </c>
      <c r="U485" s="1" t="s">
        <v>14</v>
      </c>
    </row>
    <row r="486" spans="2:21" x14ac:dyDescent="0.35">
      <c r="B486" s="226"/>
      <c r="C486" s="27" t="s">
        <v>15</v>
      </c>
      <c r="D486" s="23" t="s">
        <v>483</v>
      </c>
      <c r="E486" s="94" t="s">
        <v>28</v>
      </c>
      <c r="F486" s="25">
        <v>1</v>
      </c>
      <c r="G486" s="60" t="str">
        <f t="shared" si="55"/>
        <v>Interclub - Masters - 75+Men's 100m Manikin Tow with Fins</v>
      </c>
      <c r="I486" s="27">
        <v>1</v>
      </c>
      <c r="J486" s="23">
        <v>1</v>
      </c>
      <c r="K486" s="28">
        <v>1</v>
      </c>
      <c r="L486" s="25">
        <f t="shared" si="56"/>
        <v>3</v>
      </c>
      <c r="S486" s="2" t="s">
        <v>222</v>
      </c>
      <c r="T486" s="2" t="s">
        <v>728</v>
      </c>
      <c r="U486" s="1" t="s">
        <v>17</v>
      </c>
    </row>
    <row r="487" spans="2:21" x14ac:dyDescent="0.35">
      <c r="B487" s="226"/>
      <c r="C487" s="27" t="s">
        <v>11</v>
      </c>
      <c r="D487" s="23" t="s">
        <v>485</v>
      </c>
      <c r="E487" s="94" t="s">
        <v>34</v>
      </c>
      <c r="F487" s="25">
        <v>2</v>
      </c>
      <c r="G487" s="60" t="str">
        <f t="shared" si="55"/>
        <v>Interclub - Masters - 75+Women's Line Throw</v>
      </c>
      <c r="I487" s="19">
        <v>2</v>
      </c>
      <c r="J487" s="15">
        <v>2</v>
      </c>
      <c r="K487" s="20">
        <v>2</v>
      </c>
      <c r="L487" s="17">
        <f t="shared" si="56"/>
        <v>6</v>
      </c>
      <c r="S487" s="2" t="s">
        <v>222</v>
      </c>
      <c r="T487" s="2" t="s">
        <v>728</v>
      </c>
      <c r="U487" s="1" t="s">
        <v>14</v>
      </c>
    </row>
    <row r="488" spans="2:21" ht="10.5" thickBot="1" x14ac:dyDescent="0.4">
      <c r="B488" s="227"/>
      <c r="C488" s="34" t="s">
        <v>15</v>
      </c>
      <c r="D488" s="35" t="s">
        <v>487</v>
      </c>
      <c r="E488" s="104" t="s">
        <v>34</v>
      </c>
      <c r="F488" s="32">
        <v>2</v>
      </c>
      <c r="G488" s="61" t="str">
        <f t="shared" si="55"/>
        <v>Interclub - Masters - 75+Men's Line Throw</v>
      </c>
      <c r="I488" s="19">
        <v>2</v>
      </c>
      <c r="J488" s="15">
        <v>2</v>
      </c>
      <c r="K488" s="20">
        <v>2</v>
      </c>
      <c r="L488" s="17">
        <f t="shared" si="56"/>
        <v>6</v>
      </c>
      <c r="S488" s="2" t="s">
        <v>222</v>
      </c>
      <c r="T488" s="2" t="s">
        <v>728</v>
      </c>
      <c r="U488" s="1" t="s">
        <v>17</v>
      </c>
    </row>
    <row r="489" spans="2:21" ht="10.199999999999999" customHeight="1" x14ac:dyDescent="0.35">
      <c r="B489" s="225" t="s">
        <v>263</v>
      </c>
      <c r="C489" s="19" t="s">
        <v>11</v>
      </c>
      <c r="D489" s="15" t="s">
        <v>488</v>
      </c>
      <c r="E489" s="16" t="s">
        <v>50</v>
      </c>
      <c r="F489" s="17">
        <v>1</v>
      </c>
      <c r="G489" s="60" t="str">
        <f t="shared" si="55"/>
        <v>Interclub - Masters - 75+Women's Surf Race</v>
      </c>
      <c r="I489" s="42">
        <v>1</v>
      </c>
      <c r="J489" s="43">
        <v>1</v>
      </c>
      <c r="K489" s="46">
        <v>1</v>
      </c>
      <c r="L489" s="21">
        <f>SUM(I489:K489)</f>
        <v>3</v>
      </c>
      <c r="S489" s="2" t="s">
        <v>222</v>
      </c>
      <c r="T489" s="2" t="s">
        <v>728</v>
      </c>
      <c r="U489" s="1" t="s">
        <v>14</v>
      </c>
    </row>
    <row r="490" spans="2:21" x14ac:dyDescent="0.35">
      <c r="B490" s="226"/>
      <c r="C490" s="27" t="s">
        <v>15</v>
      </c>
      <c r="D490" s="23" t="s">
        <v>489</v>
      </c>
      <c r="E490" s="24" t="s">
        <v>50</v>
      </c>
      <c r="F490" s="25">
        <v>1</v>
      </c>
      <c r="G490" s="60" t="str">
        <f t="shared" si="55"/>
        <v>Interclub - Masters - 75+Men's Surf Race</v>
      </c>
      <c r="I490" s="19">
        <v>1</v>
      </c>
      <c r="J490" s="15">
        <v>1</v>
      </c>
      <c r="K490" s="20">
        <v>1</v>
      </c>
      <c r="L490" s="25">
        <f t="shared" ref="L490:L498" si="57">SUM(I490:K490)</f>
        <v>3</v>
      </c>
      <c r="S490" s="2" t="s">
        <v>222</v>
      </c>
      <c r="T490" s="2" t="s">
        <v>728</v>
      </c>
      <c r="U490" s="1" t="s">
        <v>17</v>
      </c>
    </row>
    <row r="491" spans="2:21" x14ac:dyDescent="0.35">
      <c r="B491" s="226"/>
      <c r="C491" s="27" t="s">
        <v>11</v>
      </c>
      <c r="D491" s="23" t="s">
        <v>490</v>
      </c>
      <c r="E491" s="24" t="s">
        <v>53</v>
      </c>
      <c r="F491" s="25">
        <v>1</v>
      </c>
      <c r="G491" s="60" t="str">
        <f t="shared" si="55"/>
        <v>Interclub - Masters - 75+Women's Board Race</v>
      </c>
      <c r="I491" s="19">
        <v>1</v>
      </c>
      <c r="J491" s="15">
        <v>1</v>
      </c>
      <c r="K491" s="20">
        <v>1</v>
      </c>
      <c r="L491" s="25">
        <f t="shared" si="57"/>
        <v>3</v>
      </c>
      <c r="S491" s="2" t="s">
        <v>222</v>
      </c>
      <c r="T491" s="2" t="s">
        <v>728</v>
      </c>
      <c r="U491" s="1" t="s">
        <v>14</v>
      </c>
    </row>
    <row r="492" spans="2:21" x14ac:dyDescent="0.35">
      <c r="B492" s="226"/>
      <c r="C492" s="27" t="s">
        <v>15</v>
      </c>
      <c r="D492" s="23" t="s">
        <v>491</v>
      </c>
      <c r="E492" s="24" t="s">
        <v>53</v>
      </c>
      <c r="F492" s="25">
        <v>1</v>
      </c>
      <c r="G492" s="60" t="str">
        <f t="shared" si="55"/>
        <v>Interclub - Masters - 75+Men's Board Race</v>
      </c>
      <c r="I492" s="19">
        <v>1</v>
      </c>
      <c r="J492" s="15">
        <v>1</v>
      </c>
      <c r="K492" s="20">
        <v>1</v>
      </c>
      <c r="L492" s="25">
        <f t="shared" si="57"/>
        <v>3</v>
      </c>
      <c r="S492" s="2" t="s">
        <v>222</v>
      </c>
      <c r="T492" s="2" t="s">
        <v>728</v>
      </c>
      <c r="U492" s="1" t="s">
        <v>17</v>
      </c>
    </row>
    <row r="493" spans="2:21" x14ac:dyDescent="0.35">
      <c r="B493" s="226"/>
      <c r="C493" s="27" t="s">
        <v>11</v>
      </c>
      <c r="D493" s="23" t="s">
        <v>493</v>
      </c>
      <c r="E493" s="24" t="s">
        <v>56</v>
      </c>
      <c r="F493" s="25">
        <v>1</v>
      </c>
      <c r="G493" s="60" t="str">
        <f t="shared" si="55"/>
        <v>Interclub - Masters - 75+Women's Surf Ski Race</v>
      </c>
      <c r="I493" s="19">
        <v>1</v>
      </c>
      <c r="J493" s="15">
        <v>1</v>
      </c>
      <c r="K493" s="20">
        <v>1</v>
      </c>
      <c r="L493" s="25">
        <f t="shared" si="57"/>
        <v>3</v>
      </c>
      <c r="S493" s="2" t="s">
        <v>222</v>
      </c>
      <c r="T493" s="2" t="s">
        <v>728</v>
      </c>
      <c r="U493" s="1" t="s">
        <v>14</v>
      </c>
    </row>
    <row r="494" spans="2:21" x14ac:dyDescent="0.35">
      <c r="B494" s="226"/>
      <c r="C494" s="27" t="s">
        <v>15</v>
      </c>
      <c r="D494" s="23" t="s">
        <v>495</v>
      </c>
      <c r="E494" s="24" t="s">
        <v>56</v>
      </c>
      <c r="F494" s="25">
        <v>1</v>
      </c>
      <c r="G494" s="60" t="str">
        <f t="shared" si="55"/>
        <v>Interclub - Masters - 75+Men's Surf Ski Race</v>
      </c>
      <c r="I494" s="19">
        <v>1</v>
      </c>
      <c r="J494" s="15">
        <v>1</v>
      </c>
      <c r="K494" s="20">
        <v>1</v>
      </c>
      <c r="L494" s="25">
        <f t="shared" si="57"/>
        <v>3</v>
      </c>
      <c r="S494" s="2" t="s">
        <v>222</v>
      </c>
      <c r="T494" s="2" t="s">
        <v>728</v>
      </c>
      <c r="U494" s="1" t="s">
        <v>17</v>
      </c>
    </row>
    <row r="495" spans="2:21" x14ac:dyDescent="0.35">
      <c r="B495" s="226"/>
      <c r="C495" s="27" t="s">
        <v>11</v>
      </c>
      <c r="D495" s="23" t="s">
        <v>496</v>
      </c>
      <c r="E495" s="24" t="s">
        <v>63</v>
      </c>
      <c r="F495" s="25">
        <v>1</v>
      </c>
      <c r="G495" s="60" t="str">
        <f t="shared" si="55"/>
        <v>Interclub - Masters - 75+Women's Beach Flags</v>
      </c>
      <c r="I495" s="19">
        <v>1</v>
      </c>
      <c r="J495" s="15">
        <v>1</v>
      </c>
      <c r="K495" s="20">
        <v>1</v>
      </c>
      <c r="L495" s="25">
        <f t="shared" si="57"/>
        <v>3</v>
      </c>
      <c r="S495" s="2" t="s">
        <v>222</v>
      </c>
      <c r="T495" s="2" t="s">
        <v>728</v>
      </c>
      <c r="U495" s="1" t="s">
        <v>14</v>
      </c>
    </row>
    <row r="496" spans="2:21" x14ac:dyDescent="0.35">
      <c r="B496" s="226"/>
      <c r="C496" s="27" t="s">
        <v>15</v>
      </c>
      <c r="D496" s="23" t="s">
        <v>497</v>
      </c>
      <c r="E496" s="24" t="s">
        <v>63</v>
      </c>
      <c r="F496" s="25">
        <v>1</v>
      </c>
      <c r="G496" s="60" t="str">
        <f t="shared" si="55"/>
        <v>Interclub - Masters - 75+Men's Beach Flags</v>
      </c>
      <c r="I496" s="19">
        <v>1</v>
      </c>
      <c r="J496" s="15">
        <v>1</v>
      </c>
      <c r="K496" s="20">
        <v>1</v>
      </c>
      <c r="L496" s="25">
        <f t="shared" si="57"/>
        <v>3</v>
      </c>
      <c r="S496" s="2" t="s">
        <v>222</v>
      </c>
      <c r="T496" s="2" t="s">
        <v>728</v>
      </c>
      <c r="U496" s="1" t="s">
        <v>17</v>
      </c>
    </row>
    <row r="497" spans="2:21" x14ac:dyDescent="0.35">
      <c r="B497" s="226"/>
      <c r="C497" s="27" t="s">
        <v>11</v>
      </c>
      <c r="D497" s="23" t="s">
        <v>498</v>
      </c>
      <c r="E497" s="24" t="s">
        <v>66</v>
      </c>
      <c r="F497" s="25">
        <v>1</v>
      </c>
      <c r="G497" s="60" t="str">
        <f t="shared" si="55"/>
        <v>Interclub - Masters - 75+Women's Beach Sprint</v>
      </c>
      <c r="I497" s="19">
        <v>1</v>
      </c>
      <c r="J497" s="15">
        <v>1</v>
      </c>
      <c r="K497" s="20">
        <v>1</v>
      </c>
      <c r="L497" s="25">
        <f t="shared" si="57"/>
        <v>3</v>
      </c>
      <c r="S497" s="2" t="s">
        <v>222</v>
      </c>
      <c r="T497" s="2" t="s">
        <v>728</v>
      </c>
      <c r="U497" s="1" t="s">
        <v>14</v>
      </c>
    </row>
    <row r="498" spans="2:21" x14ac:dyDescent="0.35">
      <c r="B498" s="226"/>
      <c r="C498" s="27" t="s">
        <v>15</v>
      </c>
      <c r="D498" s="23" t="s">
        <v>499</v>
      </c>
      <c r="E498" s="24" t="s">
        <v>66</v>
      </c>
      <c r="F498" s="25">
        <v>1</v>
      </c>
      <c r="G498" s="60" t="str">
        <f t="shared" si="55"/>
        <v>Interclub - Masters - 75+Men's Beach Sprint</v>
      </c>
      <c r="I498" s="19">
        <v>1</v>
      </c>
      <c r="J498" s="15">
        <v>1</v>
      </c>
      <c r="K498" s="20">
        <v>1</v>
      </c>
      <c r="L498" s="25">
        <f t="shared" si="57"/>
        <v>3</v>
      </c>
      <c r="S498" s="2" t="s">
        <v>222</v>
      </c>
      <c r="T498" s="2" t="s">
        <v>728</v>
      </c>
      <c r="U498" s="1" t="s">
        <v>17</v>
      </c>
    </row>
    <row r="499" spans="2:21" x14ac:dyDescent="0.35">
      <c r="B499" s="226"/>
      <c r="C499" s="27" t="s">
        <v>11</v>
      </c>
      <c r="D499" s="23" t="s">
        <v>501</v>
      </c>
      <c r="E499" s="24" t="s">
        <v>417</v>
      </c>
      <c r="F499" s="25">
        <v>1</v>
      </c>
      <c r="G499" s="60" t="str">
        <f t="shared" si="55"/>
        <v>Interclub - Masters - 75+Women's 1km Beach Run</v>
      </c>
      <c r="I499" s="19">
        <v>1</v>
      </c>
      <c r="J499" s="15">
        <v>1</v>
      </c>
      <c r="K499" s="20">
        <v>1</v>
      </c>
      <c r="L499" s="25">
        <f>SUM(I499:K499)</f>
        <v>3</v>
      </c>
      <c r="S499" s="2" t="s">
        <v>222</v>
      </c>
      <c r="T499" s="2" t="s">
        <v>728</v>
      </c>
      <c r="U499" s="1" t="s">
        <v>14</v>
      </c>
    </row>
    <row r="500" spans="2:21" x14ac:dyDescent="0.35">
      <c r="B500" s="226"/>
      <c r="C500" s="71" t="s">
        <v>15</v>
      </c>
      <c r="D500" s="23" t="s">
        <v>503</v>
      </c>
      <c r="E500" s="24" t="s">
        <v>417</v>
      </c>
      <c r="F500" s="25">
        <v>1</v>
      </c>
      <c r="G500" s="60" t="str">
        <f t="shared" si="55"/>
        <v>Interclub - Masters - 75+Men's 1km Beach Run</v>
      </c>
      <c r="H500" s="62"/>
      <c r="I500" s="27">
        <v>1</v>
      </c>
      <c r="J500" s="23">
        <v>1</v>
      </c>
      <c r="K500" s="28">
        <v>1</v>
      </c>
      <c r="L500" s="25">
        <f>SUM(I500:K500)</f>
        <v>3</v>
      </c>
      <c r="S500" s="2" t="s">
        <v>222</v>
      </c>
      <c r="T500" s="2" t="s">
        <v>728</v>
      </c>
      <c r="U500" s="1" t="s">
        <v>17</v>
      </c>
    </row>
    <row r="501" spans="2:21" x14ac:dyDescent="0.35">
      <c r="B501" s="226"/>
      <c r="C501" s="27" t="s">
        <v>11</v>
      </c>
      <c r="D501" s="23" t="s">
        <v>504</v>
      </c>
      <c r="E501" s="24" t="s">
        <v>69</v>
      </c>
      <c r="F501" s="17">
        <v>2</v>
      </c>
      <c r="G501" s="60" t="str">
        <f t="shared" si="55"/>
        <v>Interclub - Masters - 75+Women's Board Rescue</v>
      </c>
      <c r="I501" s="19">
        <v>2</v>
      </c>
      <c r="J501" s="15">
        <v>2</v>
      </c>
      <c r="K501" s="20">
        <v>2</v>
      </c>
      <c r="L501" s="17">
        <f>SUM(I501:K501)</f>
        <v>6</v>
      </c>
      <c r="S501" s="2" t="s">
        <v>222</v>
      </c>
      <c r="T501" s="2" t="s">
        <v>728</v>
      </c>
      <c r="U501" s="1" t="s">
        <v>14</v>
      </c>
    </row>
    <row r="502" spans="2:21" ht="10.5" thickBot="1" x14ac:dyDescent="0.4">
      <c r="B502" s="227"/>
      <c r="C502" s="34" t="s">
        <v>15</v>
      </c>
      <c r="D502" s="23" t="s">
        <v>505</v>
      </c>
      <c r="E502" s="31" t="s">
        <v>69</v>
      </c>
      <c r="F502" s="32">
        <v>2</v>
      </c>
      <c r="G502" s="60" t="str">
        <f t="shared" si="55"/>
        <v>Interclub - Masters - 75+Men's Board Rescue</v>
      </c>
      <c r="I502" s="56">
        <v>2</v>
      </c>
      <c r="J502" s="57">
        <v>2</v>
      </c>
      <c r="K502" s="58">
        <v>2</v>
      </c>
      <c r="L502" s="32">
        <f>SUM(I502:K502)</f>
        <v>6</v>
      </c>
      <c r="S502" s="2" t="s">
        <v>222</v>
      </c>
      <c r="T502" s="2" t="s">
        <v>728</v>
      </c>
      <c r="U502" s="1" t="s">
        <v>17</v>
      </c>
    </row>
    <row r="503" spans="2:21" ht="10.8" thickBot="1" x14ac:dyDescent="0.45">
      <c r="B503" s="37" t="s">
        <v>47</v>
      </c>
      <c r="C503" s="38"/>
      <c r="D503" s="38"/>
      <c r="E503" s="38"/>
      <c r="F503" s="38"/>
      <c r="G503" s="48"/>
      <c r="I503" s="40">
        <f>SUM(I479:I502)</f>
        <v>28</v>
      </c>
      <c r="J503" s="41">
        <f>SUM(J479:J502)</f>
        <v>28</v>
      </c>
      <c r="K503" s="11">
        <f>SUM(K479:K502)</f>
        <v>28</v>
      </c>
      <c r="L503" s="12">
        <f>SUM(L479:L502)</f>
        <v>84</v>
      </c>
      <c r="S503" s="1"/>
      <c r="T503" s="1"/>
    </row>
    <row r="504" spans="2:21" x14ac:dyDescent="0.35">
      <c r="D504" s="1"/>
      <c r="I504" s="1"/>
      <c r="S504" s="1"/>
      <c r="T504" s="1"/>
    </row>
    <row r="505" spans="2:21" ht="10.5" x14ac:dyDescent="0.4">
      <c r="B505" s="72" t="s">
        <v>475</v>
      </c>
      <c r="I505" s="1"/>
      <c r="S505" s="1"/>
      <c r="T505" s="1"/>
    </row>
    <row r="506" spans="2:21" ht="10.5" thickBot="1" x14ac:dyDescent="0.4">
      <c r="I506" s="1"/>
    </row>
    <row r="507" spans="2:21" ht="10.8" thickBot="1" x14ac:dyDescent="0.45">
      <c r="B507" s="228" t="s">
        <v>730</v>
      </c>
      <c r="C507" s="229"/>
      <c r="D507" s="229"/>
      <c r="E507" s="229"/>
      <c r="F507" s="8" t="s">
        <v>4</v>
      </c>
      <c r="G507" s="8" t="s">
        <v>251</v>
      </c>
      <c r="I507" s="40" t="s">
        <v>6</v>
      </c>
      <c r="J507" s="10" t="s">
        <v>7</v>
      </c>
      <c r="K507" s="11" t="s">
        <v>8</v>
      </c>
      <c r="L507" s="59" t="s">
        <v>9</v>
      </c>
      <c r="M507" s="13"/>
      <c r="N507" s="13"/>
      <c r="O507" s="13"/>
      <c r="P507" s="13"/>
      <c r="Q507" s="13"/>
      <c r="R507" s="13"/>
    </row>
    <row r="508" spans="2:21" x14ac:dyDescent="0.35">
      <c r="B508" s="225" t="s">
        <v>10</v>
      </c>
      <c r="C508" s="49" t="s">
        <v>11</v>
      </c>
      <c r="D508" s="73" t="s">
        <v>506</v>
      </c>
      <c r="E508" s="74" t="s">
        <v>45</v>
      </c>
      <c r="F508" s="21" t="s">
        <v>39</v>
      </c>
      <c r="G508" s="69" t="str">
        <f t="shared" ref="G508:G513" si="58">CONCATENATE(S508,T508,U508,E508)</f>
        <v>Interclub - Masters - 110-139 -Women's 4x50m Medley Relay</v>
      </c>
      <c r="I508" s="42">
        <v>4</v>
      </c>
      <c r="J508" s="43">
        <v>4</v>
      </c>
      <c r="K508" s="46">
        <v>4</v>
      </c>
      <c r="L508" s="21">
        <f>SUM(I508:K508)</f>
        <v>12</v>
      </c>
      <c r="S508" s="2" t="s">
        <v>222</v>
      </c>
      <c r="T508" s="2" t="s">
        <v>731</v>
      </c>
      <c r="U508" s="1" t="s">
        <v>14</v>
      </c>
    </row>
    <row r="509" spans="2:21" x14ac:dyDescent="0.35">
      <c r="B509" s="226"/>
      <c r="C509" s="22" t="s">
        <v>15</v>
      </c>
      <c r="D509" s="75" t="s">
        <v>507</v>
      </c>
      <c r="E509" s="76" t="s">
        <v>45</v>
      </c>
      <c r="F509" s="25" t="s">
        <v>39</v>
      </c>
      <c r="G509" s="60" t="str">
        <f t="shared" si="58"/>
        <v>Interclub - Masters - 110-139 -Men's 4x50m Medley Relay</v>
      </c>
      <c r="I509" s="27">
        <v>4</v>
      </c>
      <c r="J509" s="23">
        <v>4</v>
      </c>
      <c r="K509" s="28">
        <v>4</v>
      </c>
      <c r="L509" s="25">
        <f>SUM(I509:K509)</f>
        <v>12</v>
      </c>
      <c r="S509" s="2" t="s">
        <v>222</v>
      </c>
      <c r="T509" s="2" t="s">
        <v>731</v>
      </c>
      <c r="U509" s="1" t="s">
        <v>17</v>
      </c>
    </row>
    <row r="510" spans="2:21" x14ac:dyDescent="0.35">
      <c r="B510" s="226"/>
      <c r="C510" s="22" t="s">
        <v>11</v>
      </c>
      <c r="D510" s="75" t="s">
        <v>510</v>
      </c>
      <c r="E510" s="76" t="s">
        <v>38</v>
      </c>
      <c r="F510" s="25" t="s">
        <v>39</v>
      </c>
      <c r="G510" s="60" t="str">
        <f t="shared" si="58"/>
        <v>Interclub - Masters - 110-139 -Women's 4x25m Manikin Relay</v>
      </c>
      <c r="I510" s="27">
        <v>4</v>
      </c>
      <c r="J510" s="23">
        <v>4</v>
      </c>
      <c r="K510" s="28">
        <v>4</v>
      </c>
      <c r="L510" s="25">
        <f t="shared" ref="L510:L511" si="59">SUM(I510:K510)</f>
        <v>12</v>
      </c>
      <c r="S510" s="2" t="s">
        <v>222</v>
      </c>
      <c r="T510" s="2" t="s">
        <v>731</v>
      </c>
      <c r="U510" s="1" t="s">
        <v>14</v>
      </c>
    </row>
    <row r="511" spans="2:21" x14ac:dyDescent="0.35">
      <c r="B511" s="226"/>
      <c r="C511" s="22" t="s">
        <v>15</v>
      </c>
      <c r="D511" s="75" t="s">
        <v>514</v>
      </c>
      <c r="E511" s="76" t="s">
        <v>38</v>
      </c>
      <c r="F511" s="25" t="s">
        <v>39</v>
      </c>
      <c r="G511" s="60" t="str">
        <f t="shared" si="58"/>
        <v>Interclub - Masters - 110-139 -Men's 4x25m Manikin Relay</v>
      </c>
      <c r="I511" s="27">
        <v>4</v>
      </c>
      <c r="J511" s="23">
        <v>4</v>
      </c>
      <c r="K511" s="28">
        <v>4</v>
      </c>
      <c r="L511" s="25">
        <f t="shared" si="59"/>
        <v>12</v>
      </c>
      <c r="S511" s="2" t="s">
        <v>222</v>
      </c>
      <c r="T511" s="2" t="s">
        <v>731</v>
      </c>
      <c r="U511" s="1" t="s">
        <v>17</v>
      </c>
    </row>
    <row r="512" spans="2:21" x14ac:dyDescent="0.35">
      <c r="B512" s="226"/>
      <c r="C512" s="22" t="s">
        <v>11</v>
      </c>
      <c r="D512" s="75" t="s">
        <v>515</v>
      </c>
      <c r="E512" s="76" t="s">
        <v>42</v>
      </c>
      <c r="F512" s="25" t="s">
        <v>39</v>
      </c>
      <c r="G512" s="60" t="str">
        <f t="shared" si="58"/>
        <v>Interclub - Masters - 110-139 -Women's 4x50m Obstacle Relay</v>
      </c>
      <c r="I512" s="27">
        <v>4</v>
      </c>
      <c r="J512" s="23">
        <v>4</v>
      </c>
      <c r="K512" s="28">
        <v>4</v>
      </c>
      <c r="L512" s="25">
        <f>SUM(I512:K512)</f>
        <v>12</v>
      </c>
      <c r="S512" s="2" t="s">
        <v>222</v>
      </c>
      <c r="T512" s="2" t="s">
        <v>731</v>
      </c>
      <c r="U512" s="1" t="s">
        <v>14</v>
      </c>
    </row>
    <row r="513" spans="2:21" ht="10.5" thickBot="1" x14ac:dyDescent="0.4">
      <c r="B513" s="227"/>
      <c r="C513" s="30" t="s">
        <v>15</v>
      </c>
      <c r="D513" s="75" t="s">
        <v>517</v>
      </c>
      <c r="E513" s="31" t="s">
        <v>42</v>
      </c>
      <c r="F513" s="32" t="s">
        <v>39</v>
      </c>
      <c r="G513" s="60" t="str">
        <f t="shared" si="58"/>
        <v>Interclub - Masters - 110-139 -Men's 4x50m Obstacle Relay</v>
      </c>
      <c r="I513" s="34">
        <v>4</v>
      </c>
      <c r="J513" s="35">
        <v>4</v>
      </c>
      <c r="K513" s="36">
        <v>4</v>
      </c>
      <c r="L513" s="32">
        <f>SUM(I513:K513)</f>
        <v>12</v>
      </c>
      <c r="S513" s="2" t="s">
        <v>222</v>
      </c>
      <c r="T513" s="2" t="s">
        <v>731</v>
      </c>
      <c r="U513" s="1" t="s">
        <v>17</v>
      </c>
    </row>
    <row r="514" spans="2:21" ht="10.8" thickBot="1" x14ac:dyDescent="0.45">
      <c r="B514" s="37" t="s">
        <v>47</v>
      </c>
      <c r="C514" s="38"/>
      <c r="D514" s="38"/>
      <c r="E514" s="38"/>
      <c r="F514" s="38"/>
      <c r="G514" s="48"/>
      <c r="I514" s="40">
        <f>SUM(I508:I513)</f>
        <v>24</v>
      </c>
      <c r="J514" s="41">
        <f>SUM(J508:J513)</f>
        <v>24</v>
      </c>
      <c r="K514" s="11">
        <f>SUM(K508:K513)</f>
        <v>24</v>
      </c>
      <c r="L514" s="12">
        <f>SUM(L508:L513)</f>
        <v>72</v>
      </c>
    </row>
    <row r="515" spans="2:21" ht="10.5" thickBot="1" x14ac:dyDescent="0.4">
      <c r="I515" s="1"/>
    </row>
    <row r="516" spans="2:21" ht="10.8" thickBot="1" x14ac:dyDescent="0.45">
      <c r="B516" s="228" t="s">
        <v>476</v>
      </c>
      <c r="C516" s="229"/>
      <c r="D516" s="229"/>
      <c r="E516" s="229"/>
      <c r="F516" s="8" t="s">
        <v>4</v>
      </c>
      <c r="G516" s="8" t="s">
        <v>251</v>
      </c>
      <c r="I516" s="40" t="s">
        <v>6</v>
      </c>
      <c r="J516" s="10" t="s">
        <v>7</v>
      </c>
      <c r="K516" s="11" t="s">
        <v>8</v>
      </c>
      <c r="L516" s="59" t="s">
        <v>9</v>
      </c>
      <c r="M516" s="13"/>
      <c r="N516" s="13"/>
      <c r="O516" s="13"/>
      <c r="P516" s="13"/>
      <c r="Q516" s="13"/>
      <c r="R516" s="13"/>
    </row>
    <row r="517" spans="2:21" x14ac:dyDescent="0.35">
      <c r="B517" s="225" t="s">
        <v>10</v>
      </c>
      <c r="C517" s="49" t="s">
        <v>11</v>
      </c>
      <c r="D517" s="73" t="s">
        <v>518</v>
      </c>
      <c r="E517" s="74" t="s">
        <v>45</v>
      </c>
      <c r="F517" s="21" t="s">
        <v>39</v>
      </c>
      <c r="G517" s="69" t="str">
        <f t="shared" ref="G517:G522" si="60">CONCATENATE(S517,T517,U517,E517)</f>
        <v>Interclub - Masters - 140-169 - Women's 4x50m Medley Relay</v>
      </c>
      <c r="I517" s="42">
        <v>4</v>
      </c>
      <c r="J517" s="43">
        <v>4</v>
      </c>
      <c r="K517" s="46">
        <v>4</v>
      </c>
      <c r="L517" s="21">
        <f>SUM(I517:K517)</f>
        <v>12</v>
      </c>
      <c r="S517" s="2" t="s">
        <v>222</v>
      </c>
      <c r="T517" s="2" t="s">
        <v>478</v>
      </c>
      <c r="U517" s="1" t="s">
        <v>14</v>
      </c>
    </row>
    <row r="518" spans="2:21" x14ac:dyDescent="0.35">
      <c r="B518" s="226"/>
      <c r="C518" s="22" t="s">
        <v>15</v>
      </c>
      <c r="D518" s="75" t="s">
        <v>519</v>
      </c>
      <c r="E518" s="76" t="s">
        <v>45</v>
      </c>
      <c r="F518" s="25" t="s">
        <v>39</v>
      </c>
      <c r="G518" s="60" t="str">
        <f t="shared" si="60"/>
        <v>Interclub - Masters - 140-169 - Men's 4x50m Medley Relay</v>
      </c>
      <c r="I518" s="27">
        <v>4</v>
      </c>
      <c r="J518" s="23">
        <v>4</v>
      </c>
      <c r="K518" s="28">
        <v>4</v>
      </c>
      <c r="L518" s="25">
        <f>SUM(I518:K518)</f>
        <v>12</v>
      </c>
      <c r="S518" s="2" t="s">
        <v>222</v>
      </c>
      <c r="T518" s="2" t="s">
        <v>478</v>
      </c>
      <c r="U518" s="1" t="s">
        <v>17</v>
      </c>
    </row>
    <row r="519" spans="2:21" x14ac:dyDescent="0.35">
      <c r="B519" s="226"/>
      <c r="C519" s="22" t="s">
        <v>11</v>
      </c>
      <c r="D519" s="75" t="s">
        <v>520</v>
      </c>
      <c r="E519" s="76" t="s">
        <v>38</v>
      </c>
      <c r="F519" s="25" t="s">
        <v>39</v>
      </c>
      <c r="G519" s="60" t="str">
        <f t="shared" si="60"/>
        <v>Interclub - Masters - 140-169 - Women's 4x25m Manikin Relay</v>
      </c>
      <c r="I519" s="27">
        <v>4</v>
      </c>
      <c r="J519" s="23">
        <v>4</v>
      </c>
      <c r="K519" s="28">
        <v>4</v>
      </c>
      <c r="L519" s="25">
        <f t="shared" ref="L519:L520" si="61">SUM(I519:K519)</f>
        <v>12</v>
      </c>
      <c r="S519" s="2" t="s">
        <v>222</v>
      </c>
      <c r="T519" s="2" t="s">
        <v>478</v>
      </c>
      <c r="U519" s="1" t="s">
        <v>14</v>
      </c>
    </row>
    <row r="520" spans="2:21" x14ac:dyDescent="0.35">
      <c r="B520" s="226"/>
      <c r="C520" s="22" t="s">
        <v>15</v>
      </c>
      <c r="D520" s="75" t="s">
        <v>522</v>
      </c>
      <c r="E520" s="76" t="s">
        <v>38</v>
      </c>
      <c r="F520" s="25" t="s">
        <v>39</v>
      </c>
      <c r="G520" s="60" t="str">
        <f t="shared" si="60"/>
        <v>Interclub - Masters - 140-169 - Men's 4x25m Manikin Relay</v>
      </c>
      <c r="I520" s="27">
        <v>4</v>
      </c>
      <c r="J520" s="23">
        <v>4</v>
      </c>
      <c r="K520" s="28">
        <v>4</v>
      </c>
      <c r="L520" s="25">
        <f t="shared" si="61"/>
        <v>12</v>
      </c>
      <c r="S520" s="2" t="s">
        <v>222</v>
      </c>
      <c r="T520" s="2" t="s">
        <v>478</v>
      </c>
      <c r="U520" s="1" t="s">
        <v>17</v>
      </c>
    </row>
    <row r="521" spans="2:21" x14ac:dyDescent="0.35">
      <c r="B521" s="226"/>
      <c r="C521" s="22" t="s">
        <v>11</v>
      </c>
      <c r="D521" s="75" t="s">
        <v>523</v>
      </c>
      <c r="E521" s="76" t="s">
        <v>42</v>
      </c>
      <c r="F521" s="25" t="s">
        <v>39</v>
      </c>
      <c r="G521" s="60" t="str">
        <f t="shared" si="60"/>
        <v>Interclub - Masters - 140-169 - Women's 4x50m Obstacle Relay</v>
      </c>
      <c r="I521" s="27">
        <v>4</v>
      </c>
      <c r="J521" s="23">
        <v>4</v>
      </c>
      <c r="K521" s="28">
        <v>4</v>
      </c>
      <c r="L521" s="25">
        <f>SUM(I521:K521)</f>
        <v>12</v>
      </c>
      <c r="S521" s="2" t="s">
        <v>222</v>
      </c>
      <c r="T521" s="2" t="s">
        <v>478</v>
      </c>
      <c r="U521" s="1" t="s">
        <v>14</v>
      </c>
    </row>
    <row r="522" spans="2:21" ht="10.5" thickBot="1" x14ac:dyDescent="0.4">
      <c r="B522" s="227"/>
      <c r="C522" s="30" t="s">
        <v>15</v>
      </c>
      <c r="D522" s="75" t="s">
        <v>524</v>
      </c>
      <c r="E522" s="31" t="s">
        <v>42</v>
      </c>
      <c r="F522" s="32" t="s">
        <v>39</v>
      </c>
      <c r="G522" s="60" t="str">
        <f t="shared" si="60"/>
        <v>Interclub - Masters - 140-169 - Men's 4x50m Obstacle Relay</v>
      </c>
      <c r="I522" s="34">
        <v>4</v>
      </c>
      <c r="J522" s="35">
        <v>4</v>
      </c>
      <c r="K522" s="36">
        <v>4</v>
      </c>
      <c r="L522" s="32">
        <f>SUM(I522:K522)</f>
        <v>12</v>
      </c>
      <c r="S522" s="2" t="s">
        <v>222</v>
      </c>
      <c r="T522" s="2" t="s">
        <v>478</v>
      </c>
      <c r="U522" s="1" t="s">
        <v>17</v>
      </c>
    </row>
    <row r="523" spans="2:21" ht="10.8" thickBot="1" x14ac:dyDescent="0.45">
      <c r="B523" s="37" t="s">
        <v>47</v>
      </c>
      <c r="C523" s="38"/>
      <c r="D523" s="38"/>
      <c r="E523" s="38"/>
      <c r="F523" s="38"/>
      <c r="G523" s="48"/>
      <c r="I523" s="40">
        <f>SUM(I517:I522)</f>
        <v>24</v>
      </c>
      <c r="J523" s="41">
        <f>SUM(J517:J522)</f>
        <v>24</v>
      </c>
      <c r="K523" s="11">
        <f>SUM(K517:K522)</f>
        <v>24</v>
      </c>
      <c r="L523" s="12">
        <f>SUM(L517:L522)</f>
        <v>72</v>
      </c>
    </row>
    <row r="524" spans="2:21" ht="10.5" thickBot="1" x14ac:dyDescent="0.4">
      <c r="I524" s="1"/>
    </row>
    <row r="525" spans="2:21" ht="10.8" thickBot="1" x14ac:dyDescent="0.45">
      <c r="B525" s="228" t="s">
        <v>484</v>
      </c>
      <c r="C525" s="229"/>
      <c r="D525" s="229"/>
      <c r="E525" s="229"/>
      <c r="F525" s="8" t="s">
        <v>4</v>
      </c>
      <c r="G525" s="8" t="s">
        <v>251</v>
      </c>
      <c r="I525" s="40" t="s">
        <v>6</v>
      </c>
      <c r="J525" s="10" t="s">
        <v>7</v>
      </c>
      <c r="K525" s="11" t="s">
        <v>8</v>
      </c>
      <c r="L525" s="59" t="s">
        <v>9</v>
      </c>
      <c r="M525" s="13"/>
      <c r="N525" s="13"/>
      <c r="O525" s="13"/>
      <c r="P525" s="13"/>
      <c r="Q525" s="13"/>
      <c r="R525" s="13"/>
    </row>
    <row r="526" spans="2:21" x14ac:dyDescent="0.35">
      <c r="B526" s="225" t="s">
        <v>10</v>
      </c>
      <c r="C526" s="49" t="s">
        <v>11</v>
      </c>
      <c r="D526" s="73" t="s">
        <v>526</v>
      </c>
      <c r="E526" s="74" t="s">
        <v>45</v>
      </c>
      <c r="F526" s="21" t="s">
        <v>39</v>
      </c>
      <c r="G526" s="69" t="str">
        <f t="shared" ref="G526:G531" si="62">CONCATENATE(S526,T526,U526,E526)</f>
        <v>Interclub - Masters - 170-199 - Women's 4x50m Medley Relay</v>
      </c>
      <c r="I526" s="42">
        <v>4</v>
      </c>
      <c r="J526" s="43">
        <v>4</v>
      </c>
      <c r="K526" s="46">
        <v>4</v>
      </c>
      <c r="L526" s="21">
        <f>SUM(I526:K526)</f>
        <v>12</v>
      </c>
      <c r="S526" s="2" t="s">
        <v>222</v>
      </c>
      <c r="T526" s="2" t="s">
        <v>486</v>
      </c>
      <c r="U526" s="1" t="s">
        <v>14</v>
      </c>
    </row>
    <row r="527" spans="2:21" x14ac:dyDescent="0.35">
      <c r="B527" s="226"/>
      <c r="C527" s="22" t="s">
        <v>15</v>
      </c>
      <c r="D527" s="75" t="s">
        <v>528</v>
      </c>
      <c r="E527" s="76" t="s">
        <v>45</v>
      </c>
      <c r="F527" s="25" t="s">
        <v>39</v>
      </c>
      <c r="G527" s="60" t="str">
        <f t="shared" si="62"/>
        <v>Interclub - Masters - 170-199 - Men's 4x50m Medley Relay</v>
      </c>
      <c r="I527" s="27">
        <v>4</v>
      </c>
      <c r="J527" s="23">
        <v>4</v>
      </c>
      <c r="K527" s="28">
        <v>4</v>
      </c>
      <c r="L527" s="25">
        <f>SUM(I527:K527)</f>
        <v>12</v>
      </c>
      <c r="S527" s="2" t="s">
        <v>222</v>
      </c>
      <c r="T527" s="2" t="s">
        <v>486</v>
      </c>
      <c r="U527" s="1" t="s">
        <v>17</v>
      </c>
    </row>
    <row r="528" spans="2:21" x14ac:dyDescent="0.35">
      <c r="B528" s="226"/>
      <c r="C528" s="22" t="s">
        <v>11</v>
      </c>
      <c r="D528" s="75" t="s">
        <v>529</v>
      </c>
      <c r="E528" s="76" t="s">
        <v>38</v>
      </c>
      <c r="F528" s="25" t="s">
        <v>39</v>
      </c>
      <c r="G528" s="60" t="str">
        <f t="shared" si="62"/>
        <v>Interclub - Masters - 170-199 - Women's 4x25m Manikin Relay</v>
      </c>
      <c r="I528" s="27">
        <v>4</v>
      </c>
      <c r="J528" s="23">
        <v>4</v>
      </c>
      <c r="K528" s="28">
        <v>4</v>
      </c>
      <c r="L528" s="25">
        <f t="shared" ref="L528:L529" si="63">SUM(I528:K528)</f>
        <v>12</v>
      </c>
      <c r="S528" s="2" t="s">
        <v>222</v>
      </c>
      <c r="T528" s="2" t="s">
        <v>486</v>
      </c>
      <c r="U528" s="1" t="s">
        <v>14</v>
      </c>
    </row>
    <row r="529" spans="2:21" x14ac:dyDescent="0.35">
      <c r="B529" s="226"/>
      <c r="C529" s="22" t="s">
        <v>15</v>
      </c>
      <c r="D529" s="75" t="s">
        <v>530</v>
      </c>
      <c r="E529" s="76" t="s">
        <v>38</v>
      </c>
      <c r="F529" s="25" t="s">
        <v>39</v>
      </c>
      <c r="G529" s="60" t="str">
        <f t="shared" si="62"/>
        <v>Interclub - Masters - 170-199 - Men's 4x25m Manikin Relay</v>
      </c>
      <c r="I529" s="27">
        <v>4</v>
      </c>
      <c r="J529" s="23">
        <v>4</v>
      </c>
      <c r="K529" s="28">
        <v>4</v>
      </c>
      <c r="L529" s="25">
        <f t="shared" si="63"/>
        <v>12</v>
      </c>
      <c r="S529" s="2" t="s">
        <v>222</v>
      </c>
      <c r="T529" s="2" t="s">
        <v>486</v>
      </c>
      <c r="U529" s="1" t="s">
        <v>17</v>
      </c>
    </row>
    <row r="530" spans="2:21" x14ac:dyDescent="0.35">
      <c r="B530" s="226"/>
      <c r="C530" s="22" t="s">
        <v>11</v>
      </c>
      <c r="D530" s="75" t="s">
        <v>531</v>
      </c>
      <c r="E530" s="76" t="s">
        <v>42</v>
      </c>
      <c r="F530" s="25" t="s">
        <v>39</v>
      </c>
      <c r="G530" s="60" t="str">
        <f t="shared" si="62"/>
        <v>Interclub - Masters - 170-199 - Women's 4x50m Obstacle Relay</v>
      </c>
      <c r="I530" s="27">
        <v>4</v>
      </c>
      <c r="J530" s="23">
        <v>4</v>
      </c>
      <c r="K530" s="28">
        <v>4</v>
      </c>
      <c r="L530" s="25">
        <f>SUM(I530:K530)</f>
        <v>12</v>
      </c>
      <c r="S530" s="2" t="s">
        <v>222</v>
      </c>
      <c r="T530" s="2" t="s">
        <v>486</v>
      </c>
      <c r="U530" s="1" t="s">
        <v>14</v>
      </c>
    </row>
    <row r="531" spans="2:21" ht="10.5" thickBot="1" x14ac:dyDescent="0.4">
      <c r="B531" s="227"/>
      <c r="C531" s="30" t="s">
        <v>15</v>
      </c>
      <c r="D531" s="75" t="s">
        <v>532</v>
      </c>
      <c r="E531" s="31" t="s">
        <v>42</v>
      </c>
      <c r="F531" s="32" t="s">
        <v>39</v>
      </c>
      <c r="G531" s="60" t="str">
        <f t="shared" si="62"/>
        <v>Interclub - Masters - 170-199 - Men's 4x50m Obstacle Relay</v>
      </c>
      <c r="I531" s="34">
        <v>4</v>
      </c>
      <c r="J531" s="35">
        <v>4</v>
      </c>
      <c r="K531" s="36">
        <v>4</v>
      </c>
      <c r="L531" s="32">
        <f>SUM(I531:K531)</f>
        <v>12</v>
      </c>
      <c r="S531" s="2" t="s">
        <v>222</v>
      </c>
      <c r="T531" s="2" t="s">
        <v>486</v>
      </c>
      <c r="U531" s="1" t="s">
        <v>17</v>
      </c>
    </row>
    <row r="532" spans="2:21" ht="10.8" thickBot="1" x14ac:dyDescent="0.45">
      <c r="B532" s="37" t="s">
        <v>47</v>
      </c>
      <c r="C532" s="38"/>
      <c r="D532" s="38"/>
      <c r="E532" s="38"/>
      <c r="F532" s="38"/>
      <c r="G532" s="48"/>
      <c r="I532" s="40">
        <f>SUM(I526:I531)</f>
        <v>24</v>
      </c>
      <c r="J532" s="41">
        <f>SUM(J526:J531)</f>
        <v>24</v>
      </c>
      <c r="K532" s="11">
        <f>SUM(K526:K531)</f>
        <v>24</v>
      </c>
      <c r="L532" s="12">
        <f>SUM(L526:L531)</f>
        <v>72</v>
      </c>
    </row>
    <row r="533" spans="2:21" ht="10.5" thickBot="1" x14ac:dyDescent="0.4">
      <c r="I533" s="1"/>
    </row>
    <row r="534" spans="2:21" ht="10.8" thickBot="1" x14ac:dyDescent="0.45">
      <c r="B534" s="228" t="s">
        <v>492</v>
      </c>
      <c r="C534" s="229"/>
      <c r="D534" s="229"/>
      <c r="E534" s="229"/>
      <c r="F534" s="8" t="s">
        <v>4</v>
      </c>
      <c r="G534" s="8" t="s">
        <v>251</v>
      </c>
      <c r="I534" s="40" t="s">
        <v>6</v>
      </c>
      <c r="J534" s="10" t="s">
        <v>7</v>
      </c>
      <c r="K534" s="11" t="s">
        <v>8</v>
      </c>
      <c r="L534" s="59" t="s">
        <v>9</v>
      </c>
      <c r="M534" s="13"/>
      <c r="N534" s="13"/>
      <c r="O534" s="13"/>
      <c r="P534" s="13"/>
      <c r="Q534" s="13"/>
      <c r="R534" s="13"/>
    </row>
    <row r="535" spans="2:21" x14ac:dyDescent="0.35">
      <c r="B535" s="225" t="s">
        <v>10</v>
      </c>
      <c r="C535" s="49" t="s">
        <v>11</v>
      </c>
      <c r="D535" s="73" t="s">
        <v>533</v>
      </c>
      <c r="E535" s="74" t="s">
        <v>45</v>
      </c>
      <c r="F535" s="21" t="s">
        <v>39</v>
      </c>
      <c r="G535" s="69" t="str">
        <f t="shared" ref="G535:G540" si="64">CONCATENATE(S535,T535,U535,E535)</f>
        <v>Interclub - Masters - 200-229 - Women's 4x50m Medley Relay</v>
      </c>
      <c r="I535" s="42">
        <v>4</v>
      </c>
      <c r="J535" s="43">
        <v>4</v>
      </c>
      <c r="K535" s="46">
        <v>4</v>
      </c>
      <c r="L535" s="21">
        <f>SUM(I535:K535)</f>
        <v>12</v>
      </c>
      <c r="S535" s="2" t="s">
        <v>222</v>
      </c>
      <c r="T535" s="2" t="s">
        <v>494</v>
      </c>
      <c r="U535" s="1" t="s">
        <v>14</v>
      </c>
    </row>
    <row r="536" spans="2:21" x14ac:dyDescent="0.35">
      <c r="B536" s="226"/>
      <c r="C536" s="22" t="s">
        <v>15</v>
      </c>
      <c r="D536" s="75" t="s">
        <v>534</v>
      </c>
      <c r="E536" s="76" t="s">
        <v>45</v>
      </c>
      <c r="F536" s="25" t="s">
        <v>39</v>
      </c>
      <c r="G536" s="60" t="str">
        <f t="shared" si="64"/>
        <v>Interclub - Masters - 200-229 - Men's 4x50m Medley Relay</v>
      </c>
      <c r="I536" s="27">
        <v>4</v>
      </c>
      <c r="J536" s="23">
        <v>4</v>
      </c>
      <c r="K536" s="28">
        <v>4</v>
      </c>
      <c r="L536" s="25">
        <f>SUM(I536:K536)</f>
        <v>12</v>
      </c>
      <c r="S536" s="2" t="s">
        <v>222</v>
      </c>
      <c r="T536" s="2" t="s">
        <v>494</v>
      </c>
      <c r="U536" s="1" t="s">
        <v>17</v>
      </c>
    </row>
    <row r="537" spans="2:21" x14ac:dyDescent="0.35">
      <c r="B537" s="226"/>
      <c r="C537" s="22" t="s">
        <v>11</v>
      </c>
      <c r="D537" s="75" t="s">
        <v>535</v>
      </c>
      <c r="E537" s="76" t="s">
        <v>38</v>
      </c>
      <c r="F537" s="25" t="s">
        <v>39</v>
      </c>
      <c r="G537" s="60" t="str">
        <f t="shared" si="64"/>
        <v>Interclub - Masters - 200-229 - Women's 4x25m Manikin Relay</v>
      </c>
      <c r="I537" s="27">
        <v>4</v>
      </c>
      <c r="J537" s="23">
        <v>4</v>
      </c>
      <c r="K537" s="28">
        <v>4</v>
      </c>
      <c r="L537" s="25">
        <f t="shared" ref="L537:L538" si="65">SUM(I537:K537)</f>
        <v>12</v>
      </c>
      <c r="S537" s="2" t="s">
        <v>222</v>
      </c>
      <c r="T537" s="2" t="s">
        <v>494</v>
      </c>
      <c r="U537" s="1" t="s">
        <v>14</v>
      </c>
    </row>
    <row r="538" spans="2:21" x14ac:dyDescent="0.35">
      <c r="B538" s="226"/>
      <c r="C538" s="22" t="s">
        <v>15</v>
      </c>
      <c r="D538" s="75" t="s">
        <v>536</v>
      </c>
      <c r="E538" s="76" t="s">
        <v>38</v>
      </c>
      <c r="F538" s="25" t="s">
        <v>39</v>
      </c>
      <c r="G538" s="60" t="str">
        <f t="shared" si="64"/>
        <v>Interclub - Masters - 200-229 - Men's 4x25m Manikin Relay</v>
      </c>
      <c r="I538" s="27">
        <v>4</v>
      </c>
      <c r="J538" s="23">
        <v>4</v>
      </c>
      <c r="K538" s="28">
        <v>4</v>
      </c>
      <c r="L538" s="25">
        <f t="shared" si="65"/>
        <v>12</v>
      </c>
      <c r="S538" s="2" t="s">
        <v>222</v>
      </c>
      <c r="T538" s="2" t="s">
        <v>494</v>
      </c>
      <c r="U538" s="1" t="s">
        <v>17</v>
      </c>
    </row>
    <row r="539" spans="2:21" x14ac:dyDescent="0.35">
      <c r="B539" s="226"/>
      <c r="C539" s="22" t="s">
        <v>11</v>
      </c>
      <c r="D539" s="75" t="s">
        <v>538</v>
      </c>
      <c r="E539" s="76" t="s">
        <v>42</v>
      </c>
      <c r="F539" s="25" t="s">
        <v>39</v>
      </c>
      <c r="G539" s="60" t="str">
        <f t="shared" si="64"/>
        <v>Interclub - Masters - 200-229 - Women's 4x50m Obstacle Relay</v>
      </c>
      <c r="I539" s="27">
        <v>4</v>
      </c>
      <c r="J539" s="23">
        <v>4</v>
      </c>
      <c r="K539" s="28">
        <v>4</v>
      </c>
      <c r="L539" s="25">
        <f>SUM(I539:K539)</f>
        <v>12</v>
      </c>
      <c r="S539" s="2" t="s">
        <v>222</v>
      </c>
      <c r="T539" s="2" t="s">
        <v>494</v>
      </c>
      <c r="U539" s="1" t="s">
        <v>14</v>
      </c>
    </row>
    <row r="540" spans="2:21" ht="10.5" thickBot="1" x14ac:dyDescent="0.4">
      <c r="B540" s="227"/>
      <c r="C540" s="30" t="s">
        <v>15</v>
      </c>
      <c r="D540" s="75" t="s">
        <v>540</v>
      </c>
      <c r="E540" s="31" t="s">
        <v>42</v>
      </c>
      <c r="F540" s="32" t="s">
        <v>39</v>
      </c>
      <c r="G540" s="60" t="str">
        <f t="shared" si="64"/>
        <v>Interclub - Masters - 200-229 - Men's 4x50m Obstacle Relay</v>
      </c>
      <c r="I540" s="34">
        <v>4</v>
      </c>
      <c r="J540" s="35">
        <v>4</v>
      </c>
      <c r="K540" s="36">
        <v>4</v>
      </c>
      <c r="L540" s="32">
        <f>SUM(I540:K540)</f>
        <v>12</v>
      </c>
      <c r="S540" s="2" t="s">
        <v>222</v>
      </c>
      <c r="T540" s="2" t="s">
        <v>494</v>
      </c>
      <c r="U540" s="1" t="s">
        <v>17</v>
      </c>
    </row>
    <row r="541" spans="2:21" ht="10.8" thickBot="1" x14ac:dyDescent="0.45">
      <c r="B541" s="37" t="s">
        <v>47</v>
      </c>
      <c r="C541" s="38"/>
      <c r="D541" s="38"/>
      <c r="E541" s="38"/>
      <c r="F541" s="38"/>
      <c r="G541" s="48"/>
      <c r="I541" s="40">
        <f>SUM(I535:I540)</f>
        <v>24</v>
      </c>
      <c r="J541" s="41">
        <f>SUM(J535:J540)</f>
        <v>24</v>
      </c>
      <c r="K541" s="11">
        <f>SUM(K535:K540)</f>
        <v>24</v>
      </c>
      <c r="L541" s="12">
        <f>SUM(L535:L540)</f>
        <v>72</v>
      </c>
    </row>
    <row r="542" spans="2:21" ht="10.5" thickBot="1" x14ac:dyDescent="0.4">
      <c r="I542" s="1"/>
    </row>
    <row r="543" spans="2:21" ht="10.8" thickBot="1" x14ac:dyDescent="0.45">
      <c r="B543" s="228" t="s">
        <v>500</v>
      </c>
      <c r="C543" s="229"/>
      <c r="D543" s="229"/>
      <c r="E543" s="229"/>
      <c r="F543" s="8" t="s">
        <v>4</v>
      </c>
      <c r="G543" s="8" t="s">
        <v>251</v>
      </c>
      <c r="I543" s="40" t="s">
        <v>6</v>
      </c>
      <c r="J543" s="10" t="s">
        <v>7</v>
      </c>
      <c r="K543" s="11" t="s">
        <v>8</v>
      </c>
      <c r="L543" s="59" t="s">
        <v>9</v>
      </c>
      <c r="M543" s="13"/>
      <c r="N543" s="13"/>
      <c r="O543" s="13"/>
      <c r="P543" s="13"/>
      <c r="Q543" s="13"/>
      <c r="R543" s="13"/>
    </row>
    <row r="544" spans="2:21" x14ac:dyDescent="0.35">
      <c r="B544" s="225" t="s">
        <v>10</v>
      </c>
      <c r="C544" s="49" t="s">
        <v>11</v>
      </c>
      <c r="D544" s="73" t="s">
        <v>541</v>
      </c>
      <c r="E544" s="74" t="s">
        <v>45</v>
      </c>
      <c r="F544" s="21" t="s">
        <v>39</v>
      </c>
      <c r="G544" s="69" t="str">
        <f t="shared" ref="G544:G549" si="66">CONCATENATE(S544,T544,U544,E544)</f>
        <v>Interclub - Masters - 230+ - Women's 4x50m Medley Relay</v>
      </c>
      <c r="I544" s="42">
        <v>4</v>
      </c>
      <c r="J544" s="43">
        <v>4</v>
      </c>
      <c r="K544" s="46">
        <v>4</v>
      </c>
      <c r="L544" s="21">
        <f>SUM(I544:K544)</f>
        <v>12</v>
      </c>
      <c r="S544" s="2" t="s">
        <v>222</v>
      </c>
      <c r="T544" s="2" t="s">
        <v>502</v>
      </c>
      <c r="U544" s="1" t="s">
        <v>14</v>
      </c>
    </row>
    <row r="545" spans="2:21" x14ac:dyDescent="0.35">
      <c r="B545" s="226"/>
      <c r="C545" s="22" t="s">
        <v>15</v>
      </c>
      <c r="D545" s="75" t="s">
        <v>542</v>
      </c>
      <c r="E545" s="76" t="s">
        <v>45</v>
      </c>
      <c r="F545" s="25" t="s">
        <v>39</v>
      </c>
      <c r="G545" s="60" t="str">
        <f t="shared" si="66"/>
        <v>Interclub - Masters - 230+ - Men's 4x50m Medley Relay</v>
      </c>
      <c r="I545" s="27">
        <v>4</v>
      </c>
      <c r="J545" s="23">
        <v>4</v>
      </c>
      <c r="K545" s="28">
        <v>4</v>
      </c>
      <c r="L545" s="25">
        <f>SUM(I545:K545)</f>
        <v>12</v>
      </c>
      <c r="S545" s="2" t="s">
        <v>222</v>
      </c>
      <c r="T545" s="2" t="s">
        <v>502</v>
      </c>
      <c r="U545" s="1" t="s">
        <v>17</v>
      </c>
    </row>
    <row r="546" spans="2:21" x14ac:dyDescent="0.35">
      <c r="B546" s="226"/>
      <c r="C546" s="22" t="s">
        <v>11</v>
      </c>
      <c r="D546" s="75" t="s">
        <v>543</v>
      </c>
      <c r="E546" s="76" t="s">
        <v>38</v>
      </c>
      <c r="F546" s="25" t="s">
        <v>39</v>
      </c>
      <c r="G546" s="60" t="str">
        <f t="shared" si="66"/>
        <v>Interclub - Masters - 230+ - Women's 4x25m Manikin Relay</v>
      </c>
      <c r="I546" s="27">
        <v>4</v>
      </c>
      <c r="J546" s="23">
        <v>4</v>
      </c>
      <c r="K546" s="28">
        <v>4</v>
      </c>
      <c r="L546" s="25">
        <f t="shared" ref="L546:L547" si="67">SUM(I546:K546)</f>
        <v>12</v>
      </c>
      <c r="S546" s="2" t="s">
        <v>222</v>
      </c>
      <c r="T546" s="2" t="s">
        <v>502</v>
      </c>
      <c r="U546" s="1" t="s">
        <v>14</v>
      </c>
    </row>
    <row r="547" spans="2:21" x14ac:dyDescent="0.35">
      <c r="B547" s="226"/>
      <c r="C547" s="22" t="s">
        <v>15</v>
      </c>
      <c r="D547" s="75" t="s">
        <v>544</v>
      </c>
      <c r="E547" s="76" t="s">
        <v>38</v>
      </c>
      <c r="F547" s="25" t="s">
        <v>39</v>
      </c>
      <c r="G547" s="60" t="str">
        <f t="shared" si="66"/>
        <v>Interclub - Masters - 230+ - Men's 4x25m Manikin Relay</v>
      </c>
      <c r="I547" s="27">
        <v>4</v>
      </c>
      <c r="J547" s="23">
        <v>4</v>
      </c>
      <c r="K547" s="28">
        <v>4</v>
      </c>
      <c r="L547" s="25">
        <f t="shared" si="67"/>
        <v>12</v>
      </c>
      <c r="S547" s="2" t="s">
        <v>222</v>
      </c>
      <c r="T547" s="2" t="s">
        <v>502</v>
      </c>
      <c r="U547" s="1" t="s">
        <v>17</v>
      </c>
    </row>
    <row r="548" spans="2:21" x14ac:dyDescent="0.35">
      <c r="B548" s="226"/>
      <c r="C548" s="22" t="s">
        <v>11</v>
      </c>
      <c r="D548" s="75" t="s">
        <v>545</v>
      </c>
      <c r="E548" s="76" t="s">
        <v>42</v>
      </c>
      <c r="F548" s="25" t="s">
        <v>39</v>
      </c>
      <c r="G548" s="60" t="str">
        <f t="shared" si="66"/>
        <v>Interclub - Masters - 230+ - Women's 4x50m Obstacle Relay</v>
      </c>
      <c r="I548" s="27">
        <v>4</v>
      </c>
      <c r="J548" s="23">
        <v>4</v>
      </c>
      <c r="K548" s="28">
        <v>4</v>
      </c>
      <c r="L548" s="25">
        <f>SUM(I548:K548)</f>
        <v>12</v>
      </c>
      <c r="S548" s="2" t="s">
        <v>222</v>
      </c>
      <c r="T548" s="2" t="s">
        <v>502</v>
      </c>
      <c r="U548" s="1" t="s">
        <v>14</v>
      </c>
    </row>
    <row r="549" spans="2:21" ht="10.5" thickBot="1" x14ac:dyDescent="0.4">
      <c r="B549" s="227"/>
      <c r="C549" s="30" t="s">
        <v>15</v>
      </c>
      <c r="D549" s="75" t="s">
        <v>546</v>
      </c>
      <c r="E549" s="31" t="s">
        <v>42</v>
      </c>
      <c r="F549" s="32" t="s">
        <v>39</v>
      </c>
      <c r="G549" s="60" t="str">
        <f t="shared" si="66"/>
        <v>Interclub - Masters - 230+ - Men's 4x50m Obstacle Relay</v>
      </c>
      <c r="I549" s="34">
        <v>4</v>
      </c>
      <c r="J549" s="35">
        <v>4</v>
      </c>
      <c r="K549" s="36">
        <v>4</v>
      </c>
      <c r="L549" s="32">
        <f>SUM(I549:K549)</f>
        <v>12</v>
      </c>
      <c r="S549" s="2" t="s">
        <v>222</v>
      </c>
      <c r="T549" s="2" t="s">
        <v>502</v>
      </c>
      <c r="U549" s="1" t="s">
        <v>17</v>
      </c>
    </row>
    <row r="550" spans="2:21" ht="10.8" thickBot="1" x14ac:dyDescent="0.45">
      <c r="B550" s="37" t="s">
        <v>47</v>
      </c>
      <c r="C550" s="38"/>
      <c r="D550" s="38"/>
      <c r="E550" s="38"/>
      <c r="F550" s="38"/>
      <c r="G550" s="48"/>
      <c r="I550" s="40">
        <f>SUM(I544:I549)</f>
        <v>24</v>
      </c>
      <c r="J550" s="41">
        <f>SUM(J544:J549)</f>
        <v>24</v>
      </c>
      <c r="K550" s="11">
        <f>SUM(K544:K549)</f>
        <v>24</v>
      </c>
      <c r="L550" s="12">
        <f>SUM(L544:L549)</f>
        <v>72</v>
      </c>
    </row>
    <row r="552" spans="2:21" ht="10.5" x14ac:dyDescent="0.4">
      <c r="B552" s="72" t="s">
        <v>508</v>
      </c>
    </row>
    <row r="553" spans="2:21" ht="10.5" thickBot="1" x14ac:dyDescent="0.4"/>
    <row r="554" spans="2:21" ht="10.8" thickBot="1" x14ac:dyDescent="0.45">
      <c r="B554" s="228" t="s">
        <v>732</v>
      </c>
      <c r="C554" s="229"/>
      <c r="D554" s="229"/>
      <c r="E554" s="229"/>
      <c r="F554" s="8" t="s">
        <v>4</v>
      </c>
      <c r="G554" s="8" t="s">
        <v>251</v>
      </c>
      <c r="I554" s="40" t="s">
        <v>6</v>
      </c>
      <c r="J554" s="10" t="s">
        <v>7</v>
      </c>
      <c r="K554" s="11" t="s">
        <v>8</v>
      </c>
      <c r="L554" s="59" t="s">
        <v>9</v>
      </c>
      <c r="M554" s="13"/>
      <c r="N554" s="13"/>
      <c r="O554" s="13"/>
      <c r="P554" s="13"/>
      <c r="Q554" s="13"/>
      <c r="R554" s="13"/>
    </row>
    <row r="555" spans="2:21" x14ac:dyDescent="0.35">
      <c r="B555" s="225" t="s">
        <v>48</v>
      </c>
      <c r="C555" s="49" t="s">
        <v>11</v>
      </c>
      <c r="D555" s="49" t="s">
        <v>547</v>
      </c>
      <c r="E555" s="77" t="s">
        <v>511</v>
      </c>
      <c r="F555" s="21" t="s">
        <v>512</v>
      </c>
      <c r="G555" s="45" t="str">
        <f t="shared" ref="G555:G564" si="68">CONCATENATE(S555,T555,U555,E555)</f>
        <v>Interclub - Masters - 90-109 -Women's Surf Relay</v>
      </c>
      <c r="I555" s="42">
        <v>3</v>
      </c>
      <c r="J555" s="43">
        <v>3</v>
      </c>
      <c r="K555" s="46">
        <v>3</v>
      </c>
      <c r="L555" s="21">
        <f>SUM(I555:K555)</f>
        <v>9</v>
      </c>
      <c r="S555" s="2" t="s">
        <v>222</v>
      </c>
      <c r="T555" s="2" t="s">
        <v>733</v>
      </c>
      <c r="U555" s="1" t="s">
        <v>14</v>
      </c>
    </row>
    <row r="556" spans="2:21" x14ac:dyDescent="0.35">
      <c r="B556" s="226"/>
      <c r="C556" s="22" t="s">
        <v>15</v>
      </c>
      <c r="D556" s="22" t="s">
        <v>548</v>
      </c>
      <c r="E556" s="78" t="s">
        <v>511</v>
      </c>
      <c r="F556" s="25" t="s">
        <v>512</v>
      </c>
      <c r="G556" s="18" t="str">
        <f t="shared" si="68"/>
        <v>Interclub - Masters - 90-109 -Men's Surf Relay</v>
      </c>
      <c r="I556" s="27">
        <v>3</v>
      </c>
      <c r="J556" s="23">
        <v>3</v>
      </c>
      <c r="K556" s="28">
        <v>3</v>
      </c>
      <c r="L556" s="25">
        <f>SUM(I556:K556)</f>
        <v>9</v>
      </c>
      <c r="S556" s="2" t="s">
        <v>222</v>
      </c>
      <c r="T556" s="2" t="s">
        <v>733</v>
      </c>
      <c r="U556" s="1" t="s">
        <v>17</v>
      </c>
    </row>
    <row r="557" spans="2:21" x14ac:dyDescent="0.35">
      <c r="B557" s="226"/>
      <c r="C557" s="22" t="s">
        <v>11</v>
      </c>
      <c r="D557" s="22" t="s">
        <v>550</v>
      </c>
      <c r="E557" s="79" t="s">
        <v>516</v>
      </c>
      <c r="F557" s="25" t="s">
        <v>512</v>
      </c>
      <c r="G557" s="18" t="str">
        <f t="shared" si="68"/>
        <v>Interclub - Masters - 90-109 -Women's Surf Ski Relay</v>
      </c>
      <c r="I557" s="27">
        <v>3</v>
      </c>
      <c r="J557" s="23">
        <v>3</v>
      </c>
      <c r="K557" s="28">
        <v>3</v>
      </c>
      <c r="L557" s="25">
        <f t="shared" ref="L557:L564" si="69">SUM(I557:K557)</f>
        <v>9</v>
      </c>
      <c r="S557" s="2" t="s">
        <v>222</v>
      </c>
      <c r="T557" s="2" t="s">
        <v>733</v>
      </c>
      <c r="U557" s="1" t="s">
        <v>14</v>
      </c>
    </row>
    <row r="558" spans="2:21" x14ac:dyDescent="0.35">
      <c r="B558" s="226"/>
      <c r="C558" s="75" t="s">
        <v>15</v>
      </c>
      <c r="D558" s="22" t="s">
        <v>552</v>
      </c>
      <c r="E558" s="78" t="s">
        <v>516</v>
      </c>
      <c r="F558" s="25" t="s">
        <v>512</v>
      </c>
      <c r="G558" s="18" t="str">
        <f t="shared" si="68"/>
        <v>Interclub - Masters - 90-109 -Men's Surf Ski Relay</v>
      </c>
      <c r="I558" s="27">
        <v>3</v>
      </c>
      <c r="J558" s="23">
        <v>3</v>
      </c>
      <c r="K558" s="28">
        <v>3</v>
      </c>
      <c r="L558" s="25">
        <f t="shared" si="69"/>
        <v>9</v>
      </c>
      <c r="S558" s="2" t="s">
        <v>222</v>
      </c>
      <c r="T558" s="2" t="s">
        <v>733</v>
      </c>
      <c r="U558" s="1" t="s">
        <v>17</v>
      </c>
    </row>
    <row r="559" spans="2:21" x14ac:dyDescent="0.35">
      <c r="B559" s="226"/>
      <c r="C559" s="75" t="s">
        <v>11</v>
      </c>
      <c r="D559" s="22" t="s">
        <v>553</v>
      </c>
      <c r="E559" s="80" t="s">
        <v>75</v>
      </c>
      <c r="F559" s="25" t="s">
        <v>512</v>
      </c>
      <c r="G559" s="18" t="str">
        <f t="shared" si="68"/>
        <v>Interclub - Masters - 90-109 -Women's Beach Relay</v>
      </c>
      <c r="I559" s="27">
        <v>3</v>
      </c>
      <c r="J559" s="23">
        <v>3</v>
      </c>
      <c r="K559" s="28">
        <v>3</v>
      </c>
      <c r="L559" s="25">
        <f t="shared" si="69"/>
        <v>9</v>
      </c>
      <c r="S559" s="2" t="s">
        <v>222</v>
      </c>
      <c r="T559" s="2" t="s">
        <v>733</v>
      </c>
      <c r="U559" s="1" t="s">
        <v>14</v>
      </c>
    </row>
    <row r="560" spans="2:21" x14ac:dyDescent="0.35">
      <c r="B560" s="226"/>
      <c r="C560" s="75" t="s">
        <v>15</v>
      </c>
      <c r="D560" s="22" t="s">
        <v>554</v>
      </c>
      <c r="E560" s="80" t="s">
        <v>75</v>
      </c>
      <c r="F560" s="25" t="s">
        <v>512</v>
      </c>
      <c r="G560" s="18" t="str">
        <f t="shared" si="68"/>
        <v>Interclub - Masters - 90-109 -Men's Beach Relay</v>
      </c>
      <c r="I560" s="27">
        <v>3</v>
      </c>
      <c r="J560" s="23">
        <v>3</v>
      </c>
      <c r="K560" s="28">
        <v>3</v>
      </c>
      <c r="L560" s="25">
        <f t="shared" si="69"/>
        <v>9</v>
      </c>
      <c r="S560" s="2" t="s">
        <v>222</v>
      </c>
      <c r="T560" s="2" t="s">
        <v>733</v>
      </c>
      <c r="U560" s="1" t="s">
        <v>17</v>
      </c>
    </row>
    <row r="561" spans="2:21" x14ac:dyDescent="0.35">
      <c r="B561" s="226"/>
      <c r="C561" s="75" t="s">
        <v>11</v>
      </c>
      <c r="D561" s="22" t="s">
        <v>555</v>
      </c>
      <c r="E561" s="80" t="s">
        <v>521</v>
      </c>
      <c r="F561" s="25" t="s">
        <v>512</v>
      </c>
      <c r="G561" s="18" t="str">
        <f t="shared" si="68"/>
        <v>Interclub - Masters - 90-109 -Women's Board Relay</v>
      </c>
      <c r="I561" s="27">
        <v>3</v>
      </c>
      <c r="J561" s="23">
        <v>3</v>
      </c>
      <c r="K561" s="28">
        <v>3</v>
      </c>
      <c r="L561" s="25">
        <f t="shared" si="69"/>
        <v>9</v>
      </c>
      <c r="S561" s="2" t="s">
        <v>222</v>
      </c>
      <c r="T561" s="2" t="s">
        <v>733</v>
      </c>
      <c r="U561" s="1" t="s">
        <v>14</v>
      </c>
    </row>
    <row r="562" spans="2:21" x14ac:dyDescent="0.35">
      <c r="B562" s="226"/>
      <c r="C562" s="75" t="s">
        <v>15</v>
      </c>
      <c r="D562" s="22" t="s">
        <v>556</v>
      </c>
      <c r="E562" s="78" t="s">
        <v>521</v>
      </c>
      <c r="F562" s="25" t="s">
        <v>512</v>
      </c>
      <c r="G562" s="18" t="str">
        <f t="shared" si="68"/>
        <v>Interclub - Masters - 90-109 -Men's Board Relay</v>
      </c>
      <c r="I562" s="27">
        <v>3</v>
      </c>
      <c r="J562" s="23">
        <v>3</v>
      </c>
      <c r="K562" s="28">
        <v>3</v>
      </c>
      <c r="L562" s="25">
        <f t="shared" si="69"/>
        <v>9</v>
      </c>
      <c r="S562" s="2" t="s">
        <v>222</v>
      </c>
      <c r="T562" s="2" t="s">
        <v>733</v>
      </c>
      <c r="U562" s="1" t="s">
        <v>17</v>
      </c>
    </row>
    <row r="563" spans="2:21" x14ac:dyDescent="0.35">
      <c r="B563" s="226"/>
      <c r="C563" s="75" t="s">
        <v>11</v>
      </c>
      <c r="D563" s="22" t="s">
        <v>557</v>
      </c>
      <c r="E563" s="78" t="s">
        <v>78</v>
      </c>
      <c r="F563" s="25" t="s">
        <v>512</v>
      </c>
      <c r="G563" s="18" t="str">
        <f t="shared" si="68"/>
        <v>Interclub - Masters - 90-109 -Women's Oceanwoman Relay</v>
      </c>
      <c r="I563" s="27">
        <v>3</v>
      </c>
      <c r="J563" s="23">
        <v>3</v>
      </c>
      <c r="K563" s="28">
        <v>3</v>
      </c>
      <c r="L563" s="25">
        <f t="shared" si="69"/>
        <v>9</v>
      </c>
      <c r="S563" s="2" t="s">
        <v>222</v>
      </c>
      <c r="T563" s="2" t="s">
        <v>733</v>
      </c>
      <c r="U563" s="1" t="s">
        <v>14</v>
      </c>
    </row>
    <row r="564" spans="2:21" ht="10.5" thickBot="1" x14ac:dyDescent="0.4">
      <c r="B564" s="227"/>
      <c r="C564" s="30" t="s">
        <v>15</v>
      </c>
      <c r="D564" s="22" t="s">
        <v>558</v>
      </c>
      <c r="E564" s="81" t="s">
        <v>80</v>
      </c>
      <c r="F564" s="32" t="s">
        <v>512</v>
      </c>
      <c r="G564" s="55" t="str">
        <f t="shared" si="68"/>
        <v>Interclub - Masters - 90-109 -Men's Oceanman Relay</v>
      </c>
      <c r="I564" s="34">
        <v>3</v>
      </c>
      <c r="J564" s="35">
        <v>3</v>
      </c>
      <c r="K564" s="36">
        <v>3</v>
      </c>
      <c r="L564" s="32">
        <f t="shared" si="69"/>
        <v>9</v>
      </c>
      <c r="S564" s="2" t="s">
        <v>222</v>
      </c>
      <c r="T564" s="2" t="s">
        <v>733</v>
      </c>
      <c r="U564" s="1" t="s">
        <v>17</v>
      </c>
    </row>
    <row r="565" spans="2:21" ht="10.8" thickBot="1" x14ac:dyDescent="0.45">
      <c r="B565" s="37" t="s">
        <v>47</v>
      </c>
      <c r="C565" s="38"/>
      <c r="D565" s="38"/>
      <c r="E565" s="38"/>
      <c r="F565" s="38"/>
      <c r="G565" s="38"/>
      <c r="H565" s="39"/>
      <c r="I565" s="40">
        <f>SUM(I555:I564)</f>
        <v>30</v>
      </c>
      <c r="J565" s="41">
        <f>SUM(J555:J564)</f>
        <v>30</v>
      </c>
      <c r="K565" s="11">
        <f>SUM(K555:K564)</f>
        <v>30</v>
      </c>
      <c r="L565" s="12">
        <f>SUM(L555:L564)</f>
        <v>90</v>
      </c>
    </row>
    <row r="566" spans="2:21" ht="10.5" thickBot="1" x14ac:dyDescent="0.4"/>
    <row r="567" spans="2:21" ht="10.8" thickBot="1" x14ac:dyDescent="0.45">
      <c r="B567" s="228" t="s">
        <v>509</v>
      </c>
      <c r="C567" s="229"/>
      <c r="D567" s="229"/>
      <c r="E567" s="229"/>
      <c r="F567" s="8" t="s">
        <v>4</v>
      </c>
      <c r="G567" s="8" t="s">
        <v>251</v>
      </c>
      <c r="I567" s="40" t="s">
        <v>6</v>
      </c>
      <c r="J567" s="10" t="s">
        <v>7</v>
      </c>
      <c r="K567" s="11" t="s">
        <v>8</v>
      </c>
      <c r="L567" s="59" t="s">
        <v>9</v>
      </c>
      <c r="M567" s="13"/>
      <c r="N567" s="13"/>
      <c r="O567" s="13"/>
      <c r="P567" s="13"/>
      <c r="Q567" s="13"/>
      <c r="R567" s="13"/>
    </row>
    <row r="568" spans="2:21" x14ac:dyDescent="0.35">
      <c r="B568" s="225" t="s">
        <v>48</v>
      </c>
      <c r="C568" s="49" t="s">
        <v>11</v>
      </c>
      <c r="D568" s="49" t="s">
        <v>559</v>
      </c>
      <c r="E568" s="77" t="s">
        <v>511</v>
      </c>
      <c r="F568" s="21" t="s">
        <v>512</v>
      </c>
      <c r="G568" s="45" t="str">
        <f t="shared" ref="G568:G577" si="70">CONCATENATE(S568,T568,U568,E568)</f>
        <v>Interclub - Masters - 110-129 - Women's Surf Relay</v>
      </c>
      <c r="I568" s="42">
        <v>3</v>
      </c>
      <c r="J568" s="43">
        <v>3</v>
      </c>
      <c r="K568" s="46">
        <v>3</v>
      </c>
      <c r="L568" s="21">
        <f>SUM(I568:K568)</f>
        <v>9</v>
      </c>
      <c r="S568" s="2" t="s">
        <v>222</v>
      </c>
      <c r="T568" s="2" t="s">
        <v>513</v>
      </c>
      <c r="U568" s="1" t="s">
        <v>14</v>
      </c>
    </row>
    <row r="569" spans="2:21" x14ac:dyDescent="0.35">
      <c r="B569" s="226"/>
      <c r="C569" s="22" t="s">
        <v>15</v>
      </c>
      <c r="D569" s="22" t="s">
        <v>560</v>
      </c>
      <c r="E569" s="78" t="s">
        <v>511</v>
      </c>
      <c r="F569" s="25" t="s">
        <v>512</v>
      </c>
      <c r="G569" s="18" t="str">
        <f t="shared" si="70"/>
        <v>Interclub - Masters - 110-129 - Men's Surf Relay</v>
      </c>
      <c r="I569" s="27">
        <v>3</v>
      </c>
      <c r="J569" s="23">
        <v>3</v>
      </c>
      <c r="K569" s="28">
        <v>3</v>
      </c>
      <c r="L569" s="25">
        <f>SUM(I569:K569)</f>
        <v>9</v>
      </c>
      <c r="S569" s="2" t="s">
        <v>222</v>
      </c>
      <c r="T569" s="2" t="s">
        <v>513</v>
      </c>
      <c r="U569" s="1" t="s">
        <v>17</v>
      </c>
    </row>
    <row r="570" spans="2:21" x14ac:dyDescent="0.35">
      <c r="B570" s="226"/>
      <c r="C570" s="22" t="s">
        <v>11</v>
      </c>
      <c r="D570" s="22" t="s">
        <v>736</v>
      </c>
      <c r="E570" s="79" t="s">
        <v>516</v>
      </c>
      <c r="F570" s="25" t="s">
        <v>512</v>
      </c>
      <c r="G570" s="18" t="str">
        <f t="shared" si="70"/>
        <v>Interclub - Masters - 110-129 - Women's Surf Ski Relay</v>
      </c>
      <c r="I570" s="27">
        <v>3</v>
      </c>
      <c r="J570" s="23">
        <v>3</v>
      </c>
      <c r="K570" s="28">
        <v>3</v>
      </c>
      <c r="L570" s="25">
        <f t="shared" ref="L570:L577" si="71">SUM(I570:K570)</f>
        <v>9</v>
      </c>
      <c r="S570" s="2" t="s">
        <v>222</v>
      </c>
      <c r="T570" s="2" t="s">
        <v>513</v>
      </c>
      <c r="U570" s="1" t="s">
        <v>14</v>
      </c>
    </row>
    <row r="571" spans="2:21" x14ac:dyDescent="0.35">
      <c r="B571" s="226"/>
      <c r="C571" s="75" t="s">
        <v>15</v>
      </c>
      <c r="D571" s="22" t="s">
        <v>737</v>
      </c>
      <c r="E571" s="78" t="s">
        <v>516</v>
      </c>
      <c r="F571" s="25" t="s">
        <v>512</v>
      </c>
      <c r="G571" s="18" t="str">
        <f t="shared" si="70"/>
        <v>Interclub - Masters - 110-129 - Men's Surf Ski Relay</v>
      </c>
      <c r="I571" s="27">
        <v>3</v>
      </c>
      <c r="J571" s="23">
        <v>3</v>
      </c>
      <c r="K571" s="28">
        <v>3</v>
      </c>
      <c r="L571" s="25">
        <f t="shared" si="71"/>
        <v>9</v>
      </c>
      <c r="S571" s="2" t="s">
        <v>222</v>
      </c>
      <c r="T571" s="2" t="s">
        <v>513</v>
      </c>
      <c r="U571" s="1" t="s">
        <v>17</v>
      </c>
    </row>
    <row r="572" spans="2:21" x14ac:dyDescent="0.35">
      <c r="B572" s="226"/>
      <c r="C572" s="75" t="s">
        <v>11</v>
      </c>
      <c r="D572" s="22" t="s">
        <v>738</v>
      </c>
      <c r="E572" s="80" t="s">
        <v>75</v>
      </c>
      <c r="F572" s="25" t="s">
        <v>512</v>
      </c>
      <c r="G572" s="18" t="str">
        <f t="shared" si="70"/>
        <v>Interclub - Masters - 110-129 - Women's Beach Relay</v>
      </c>
      <c r="I572" s="27">
        <v>3</v>
      </c>
      <c r="J572" s="23">
        <v>3</v>
      </c>
      <c r="K572" s="28">
        <v>3</v>
      </c>
      <c r="L572" s="25">
        <f t="shared" si="71"/>
        <v>9</v>
      </c>
      <c r="S572" s="2" t="s">
        <v>222</v>
      </c>
      <c r="T572" s="2" t="s">
        <v>513</v>
      </c>
      <c r="U572" s="1" t="s">
        <v>14</v>
      </c>
    </row>
    <row r="573" spans="2:21" x14ac:dyDescent="0.35">
      <c r="B573" s="226"/>
      <c r="C573" s="75" t="s">
        <v>15</v>
      </c>
      <c r="D573" s="22" t="s">
        <v>739</v>
      </c>
      <c r="E573" s="80" t="s">
        <v>75</v>
      </c>
      <c r="F573" s="25" t="s">
        <v>512</v>
      </c>
      <c r="G573" s="18" t="str">
        <f t="shared" si="70"/>
        <v>Interclub - Masters - 110-129 - Men's Beach Relay</v>
      </c>
      <c r="I573" s="27">
        <v>3</v>
      </c>
      <c r="J573" s="23">
        <v>3</v>
      </c>
      <c r="K573" s="28">
        <v>3</v>
      </c>
      <c r="L573" s="25">
        <f t="shared" si="71"/>
        <v>9</v>
      </c>
      <c r="S573" s="2" t="s">
        <v>222</v>
      </c>
      <c r="T573" s="2" t="s">
        <v>513</v>
      </c>
      <c r="U573" s="1" t="s">
        <v>17</v>
      </c>
    </row>
    <row r="574" spans="2:21" x14ac:dyDescent="0.35">
      <c r="B574" s="226"/>
      <c r="C574" s="75" t="s">
        <v>11</v>
      </c>
      <c r="D574" s="22" t="s">
        <v>740</v>
      </c>
      <c r="E574" s="80" t="s">
        <v>521</v>
      </c>
      <c r="F574" s="25" t="s">
        <v>512</v>
      </c>
      <c r="G574" s="18" t="str">
        <f t="shared" si="70"/>
        <v>Interclub - Masters - 110-129 - Women's Board Relay</v>
      </c>
      <c r="I574" s="27">
        <v>3</v>
      </c>
      <c r="J574" s="23">
        <v>3</v>
      </c>
      <c r="K574" s="28">
        <v>3</v>
      </c>
      <c r="L574" s="25">
        <f t="shared" si="71"/>
        <v>9</v>
      </c>
      <c r="S574" s="2" t="s">
        <v>222</v>
      </c>
      <c r="T574" s="2" t="s">
        <v>513</v>
      </c>
      <c r="U574" s="1" t="s">
        <v>14</v>
      </c>
    </row>
    <row r="575" spans="2:21" x14ac:dyDescent="0.35">
      <c r="B575" s="226"/>
      <c r="C575" s="75" t="s">
        <v>15</v>
      </c>
      <c r="D575" s="22" t="s">
        <v>741</v>
      </c>
      <c r="E575" s="78" t="s">
        <v>521</v>
      </c>
      <c r="F575" s="25" t="s">
        <v>512</v>
      </c>
      <c r="G575" s="18" t="str">
        <f t="shared" si="70"/>
        <v>Interclub - Masters - 110-129 - Men's Board Relay</v>
      </c>
      <c r="I575" s="27">
        <v>3</v>
      </c>
      <c r="J575" s="23">
        <v>3</v>
      </c>
      <c r="K575" s="28">
        <v>3</v>
      </c>
      <c r="L575" s="25">
        <f t="shared" si="71"/>
        <v>9</v>
      </c>
      <c r="S575" s="2" t="s">
        <v>222</v>
      </c>
      <c r="T575" s="2" t="s">
        <v>513</v>
      </c>
      <c r="U575" s="1" t="s">
        <v>17</v>
      </c>
    </row>
    <row r="576" spans="2:21" x14ac:dyDescent="0.35">
      <c r="B576" s="226"/>
      <c r="C576" s="75" t="s">
        <v>11</v>
      </c>
      <c r="D576" s="22" t="s">
        <v>742</v>
      </c>
      <c r="E576" s="78" t="s">
        <v>78</v>
      </c>
      <c r="F576" s="25" t="s">
        <v>512</v>
      </c>
      <c r="G576" s="18" t="str">
        <f t="shared" si="70"/>
        <v>Interclub - Masters - 110-129 - Women's Oceanwoman Relay</v>
      </c>
      <c r="I576" s="27">
        <v>3</v>
      </c>
      <c r="J576" s="23">
        <v>3</v>
      </c>
      <c r="K576" s="28">
        <v>3</v>
      </c>
      <c r="L576" s="25">
        <f t="shared" si="71"/>
        <v>9</v>
      </c>
      <c r="S576" s="2" t="s">
        <v>222</v>
      </c>
      <c r="T576" s="2" t="s">
        <v>513</v>
      </c>
      <c r="U576" s="1" t="s">
        <v>14</v>
      </c>
    </row>
    <row r="577" spans="2:21" ht="10.5" thickBot="1" x14ac:dyDescent="0.4">
      <c r="B577" s="227"/>
      <c r="C577" s="30" t="s">
        <v>15</v>
      </c>
      <c r="D577" s="22" t="s">
        <v>743</v>
      </c>
      <c r="E577" s="81" t="s">
        <v>80</v>
      </c>
      <c r="F577" s="32" t="s">
        <v>512</v>
      </c>
      <c r="G577" s="55" t="str">
        <f t="shared" si="70"/>
        <v>Interclub - Masters - 110-129 - Men's Oceanman Relay</v>
      </c>
      <c r="I577" s="34">
        <v>3</v>
      </c>
      <c r="J577" s="35">
        <v>3</v>
      </c>
      <c r="K577" s="36">
        <v>3</v>
      </c>
      <c r="L577" s="32">
        <f t="shared" si="71"/>
        <v>9</v>
      </c>
      <c r="S577" s="2" t="s">
        <v>222</v>
      </c>
      <c r="T577" s="2" t="s">
        <v>513</v>
      </c>
      <c r="U577" s="1" t="s">
        <v>17</v>
      </c>
    </row>
    <row r="578" spans="2:21" ht="10.8" thickBot="1" x14ac:dyDescent="0.45">
      <c r="B578" s="37" t="s">
        <v>47</v>
      </c>
      <c r="C578" s="38"/>
      <c r="D578" s="38"/>
      <c r="E578" s="38"/>
      <c r="F578" s="38"/>
      <c r="G578" s="38"/>
      <c r="H578" s="39"/>
      <c r="I578" s="40">
        <f>SUM(I568:I577)</f>
        <v>30</v>
      </c>
      <c r="J578" s="41">
        <f>SUM(J568:J577)</f>
        <v>30</v>
      </c>
      <c r="K578" s="11">
        <f>SUM(K568:K577)</f>
        <v>30</v>
      </c>
      <c r="L578" s="12">
        <f>SUM(L568:L577)</f>
        <v>90</v>
      </c>
    </row>
    <row r="579" spans="2:21" ht="10.5" thickBot="1" x14ac:dyDescent="0.4">
      <c r="I579" s="1"/>
    </row>
    <row r="580" spans="2:21" ht="10.8" thickBot="1" x14ac:dyDescent="0.45">
      <c r="B580" s="228" t="s">
        <v>525</v>
      </c>
      <c r="C580" s="229"/>
      <c r="D580" s="229"/>
      <c r="E580" s="229"/>
      <c r="F580" s="8" t="s">
        <v>4</v>
      </c>
      <c r="G580" s="8" t="s">
        <v>251</v>
      </c>
      <c r="I580" s="40" t="s">
        <v>6</v>
      </c>
      <c r="J580" s="10" t="s">
        <v>7</v>
      </c>
      <c r="K580" s="11" t="s">
        <v>8</v>
      </c>
      <c r="L580" s="59" t="s">
        <v>9</v>
      </c>
      <c r="M580" s="13"/>
      <c r="N580" s="13"/>
      <c r="O580" s="13"/>
      <c r="P580" s="13"/>
      <c r="Q580" s="13"/>
      <c r="R580" s="13"/>
    </row>
    <row r="581" spans="2:21" x14ac:dyDescent="0.35">
      <c r="B581" s="225" t="s">
        <v>48</v>
      </c>
      <c r="C581" s="49" t="s">
        <v>11</v>
      </c>
      <c r="D581" s="49" t="s">
        <v>744</v>
      </c>
      <c r="E581" s="77" t="s">
        <v>511</v>
      </c>
      <c r="F581" s="21" t="s">
        <v>512</v>
      </c>
      <c r="G581" s="45" t="str">
        <f t="shared" ref="G581:G590" si="72">CONCATENATE(S581,T581,U581,E581)</f>
        <v>Interclub - Masters - 130-149 - Women's Surf Relay</v>
      </c>
      <c r="I581" s="42">
        <v>3</v>
      </c>
      <c r="J581" s="43">
        <v>3</v>
      </c>
      <c r="K581" s="46">
        <v>3</v>
      </c>
      <c r="L581" s="21">
        <f>SUM(I581:K581)</f>
        <v>9</v>
      </c>
      <c r="S581" s="2" t="s">
        <v>222</v>
      </c>
      <c r="T581" s="2" t="s">
        <v>527</v>
      </c>
      <c r="U581" s="1" t="s">
        <v>14</v>
      </c>
    </row>
    <row r="582" spans="2:21" x14ac:dyDescent="0.35">
      <c r="B582" s="226"/>
      <c r="C582" s="22" t="s">
        <v>15</v>
      </c>
      <c r="D582" s="22" t="s">
        <v>745</v>
      </c>
      <c r="E582" s="78" t="s">
        <v>511</v>
      </c>
      <c r="F582" s="25" t="s">
        <v>512</v>
      </c>
      <c r="G582" s="18" t="str">
        <f t="shared" si="72"/>
        <v>Interclub - Masters - 130-149 - Men's Surf Relay</v>
      </c>
      <c r="I582" s="27">
        <v>3</v>
      </c>
      <c r="J582" s="23">
        <v>3</v>
      </c>
      <c r="K582" s="28">
        <v>3</v>
      </c>
      <c r="L582" s="25">
        <f>SUM(I582:K582)</f>
        <v>9</v>
      </c>
      <c r="S582" s="2" t="s">
        <v>222</v>
      </c>
      <c r="T582" s="2" t="s">
        <v>527</v>
      </c>
      <c r="U582" s="1" t="s">
        <v>17</v>
      </c>
    </row>
    <row r="583" spans="2:21" x14ac:dyDescent="0.35">
      <c r="B583" s="226"/>
      <c r="C583" s="22" t="s">
        <v>11</v>
      </c>
      <c r="D583" s="22" t="s">
        <v>746</v>
      </c>
      <c r="E583" s="79" t="s">
        <v>516</v>
      </c>
      <c r="F583" s="25" t="s">
        <v>512</v>
      </c>
      <c r="G583" s="18" t="str">
        <f t="shared" si="72"/>
        <v>Interclub - Masters - 130-149 - Women's Surf Ski Relay</v>
      </c>
      <c r="I583" s="27">
        <v>3</v>
      </c>
      <c r="J583" s="23">
        <v>3</v>
      </c>
      <c r="K583" s="28">
        <v>3</v>
      </c>
      <c r="L583" s="25">
        <f t="shared" ref="L583:L590" si="73">SUM(I583:K583)</f>
        <v>9</v>
      </c>
      <c r="S583" s="2" t="s">
        <v>222</v>
      </c>
      <c r="T583" s="2" t="s">
        <v>527</v>
      </c>
      <c r="U583" s="1" t="s">
        <v>14</v>
      </c>
    </row>
    <row r="584" spans="2:21" x14ac:dyDescent="0.35">
      <c r="B584" s="226"/>
      <c r="C584" s="75" t="s">
        <v>15</v>
      </c>
      <c r="D584" s="22" t="s">
        <v>747</v>
      </c>
      <c r="E584" s="78" t="s">
        <v>516</v>
      </c>
      <c r="F584" s="25" t="s">
        <v>512</v>
      </c>
      <c r="G584" s="18" t="str">
        <f t="shared" si="72"/>
        <v>Interclub - Masters - 130-149 - Men's Surf Ski Relay</v>
      </c>
      <c r="I584" s="27">
        <v>3</v>
      </c>
      <c r="J584" s="23">
        <v>3</v>
      </c>
      <c r="K584" s="28">
        <v>3</v>
      </c>
      <c r="L584" s="25">
        <f t="shared" si="73"/>
        <v>9</v>
      </c>
      <c r="S584" s="2" t="s">
        <v>222</v>
      </c>
      <c r="T584" s="2" t="s">
        <v>527</v>
      </c>
      <c r="U584" s="1" t="s">
        <v>17</v>
      </c>
    </row>
    <row r="585" spans="2:21" x14ac:dyDescent="0.35">
      <c r="B585" s="226"/>
      <c r="C585" s="75" t="s">
        <v>11</v>
      </c>
      <c r="D585" s="22" t="s">
        <v>748</v>
      </c>
      <c r="E585" s="80" t="s">
        <v>75</v>
      </c>
      <c r="F585" s="25" t="s">
        <v>512</v>
      </c>
      <c r="G585" s="18" t="str">
        <f t="shared" si="72"/>
        <v>Interclub - Masters - 130-149 - Women's Beach Relay</v>
      </c>
      <c r="I585" s="27">
        <v>3</v>
      </c>
      <c r="J585" s="23">
        <v>3</v>
      </c>
      <c r="K585" s="28">
        <v>3</v>
      </c>
      <c r="L585" s="25">
        <f t="shared" si="73"/>
        <v>9</v>
      </c>
      <c r="S585" s="2" t="s">
        <v>222</v>
      </c>
      <c r="T585" s="2" t="s">
        <v>527</v>
      </c>
      <c r="U585" s="1" t="s">
        <v>14</v>
      </c>
    </row>
    <row r="586" spans="2:21" x14ac:dyDescent="0.35">
      <c r="B586" s="226"/>
      <c r="C586" s="75" t="s">
        <v>15</v>
      </c>
      <c r="D586" s="22" t="s">
        <v>749</v>
      </c>
      <c r="E586" s="80" t="s">
        <v>75</v>
      </c>
      <c r="F586" s="25" t="s">
        <v>512</v>
      </c>
      <c r="G586" s="18" t="str">
        <f t="shared" si="72"/>
        <v>Interclub - Masters - 130-149 - Men's Beach Relay</v>
      </c>
      <c r="I586" s="27">
        <v>3</v>
      </c>
      <c r="J586" s="23">
        <v>3</v>
      </c>
      <c r="K586" s="28">
        <v>3</v>
      </c>
      <c r="L586" s="25">
        <f t="shared" si="73"/>
        <v>9</v>
      </c>
      <c r="S586" s="2" t="s">
        <v>222</v>
      </c>
      <c r="T586" s="2" t="s">
        <v>527</v>
      </c>
      <c r="U586" s="1" t="s">
        <v>17</v>
      </c>
    </row>
    <row r="587" spans="2:21" x14ac:dyDescent="0.35">
      <c r="B587" s="226"/>
      <c r="C587" s="75" t="s">
        <v>11</v>
      </c>
      <c r="D587" s="22" t="s">
        <v>750</v>
      </c>
      <c r="E587" s="80" t="s">
        <v>521</v>
      </c>
      <c r="F587" s="25" t="s">
        <v>512</v>
      </c>
      <c r="G587" s="18" t="str">
        <f t="shared" si="72"/>
        <v>Interclub - Masters - 130-149 - Women's Board Relay</v>
      </c>
      <c r="I587" s="27">
        <v>3</v>
      </c>
      <c r="J587" s="23">
        <v>3</v>
      </c>
      <c r="K587" s="28">
        <v>3</v>
      </c>
      <c r="L587" s="25">
        <f t="shared" si="73"/>
        <v>9</v>
      </c>
      <c r="S587" s="2" t="s">
        <v>222</v>
      </c>
      <c r="T587" s="2" t="s">
        <v>527</v>
      </c>
      <c r="U587" s="1" t="s">
        <v>14</v>
      </c>
    </row>
    <row r="588" spans="2:21" x14ac:dyDescent="0.35">
      <c r="B588" s="226"/>
      <c r="C588" s="75" t="s">
        <v>15</v>
      </c>
      <c r="D588" s="22" t="s">
        <v>751</v>
      </c>
      <c r="E588" s="78" t="s">
        <v>521</v>
      </c>
      <c r="F588" s="25" t="s">
        <v>512</v>
      </c>
      <c r="G588" s="18" t="str">
        <f t="shared" si="72"/>
        <v>Interclub - Masters - 130-149 - Men's Board Relay</v>
      </c>
      <c r="I588" s="27">
        <v>3</v>
      </c>
      <c r="J588" s="23">
        <v>3</v>
      </c>
      <c r="K588" s="28">
        <v>3</v>
      </c>
      <c r="L588" s="25">
        <f t="shared" si="73"/>
        <v>9</v>
      </c>
      <c r="S588" s="2" t="s">
        <v>222</v>
      </c>
      <c r="T588" s="2" t="s">
        <v>527</v>
      </c>
      <c r="U588" s="1" t="s">
        <v>17</v>
      </c>
    </row>
    <row r="589" spans="2:21" x14ac:dyDescent="0.35">
      <c r="B589" s="226"/>
      <c r="C589" s="75" t="s">
        <v>11</v>
      </c>
      <c r="D589" s="22" t="s">
        <v>752</v>
      </c>
      <c r="E589" s="78" t="s">
        <v>78</v>
      </c>
      <c r="F589" s="25" t="s">
        <v>512</v>
      </c>
      <c r="G589" s="18" t="str">
        <f t="shared" si="72"/>
        <v>Interclub - Masters - 130-149 - Women's Oceanwoman Relay</v>
      </c>
      <c r="I589" s="27">
        <v>3</v>
      </c>
      <c r="J589" s="23">
        <v>3</v>
      </c>
      <c r="K589" s="28">
        <v>3</v>
      </c>
      <c r="L589" s="25">
        <f t="shared" si="73"/>
        <v>9</v>
      </c>
      <c r="S589" s="2" t="s">
        <v>222</v>
      </c>
      <c r="T589" s="2" t="s">
        <v>527</v>
      </c>
      <c r="U589" s="1" t="s">
        <v>14</v>
      </c>
    </row>
    <row r="590" spans="2:21" ht="10.5" thickBot="1" x14ac:dyDescent="0.4">
      <c r="B590" s="227"/>
      <c r="C590" s="30" t="s">
        <v>15</v>
      </c>
      <c r="D590" s="22" t="s">
        <v>753</v>
      </c>
      <c r="E590" s="81" t="s">
        <v>80</v>
      </c>
      <c r="F590" s="32" t="s">
        <v>512</v>
      </c>
      <c r="G590" s="55" t="str">
        <f t="shared" si="72"/>
        <v>Interclub - Masters - 130-149 - Men's Oceanman Relay</v>
      </c>
      <c r="I590" s="34">
        <v>3</v>
      </c>
      <c r="J590" s="35">
        <v>3</v>
      </c>
      <c r="K590" s="36">
        <v>3</v>
      </c>
      <c r="L590" s="32">
        <f t="shared" si="73"/>
        <v>9</v>
      </c>
      <c r="S590" s="2" t="s">
        <v>222</v>
      </c>
      <c r="T590" s="2" t="s">
        <v>527</v>
      </c>
      <c r="U590" s="1" t="s">
        <v>17</v>
      </c>
    </row>
    <row r="591" spans="2:21" ht="10.8" thickBot="1" x14ac:dyDescent="0.45">
      <c r="B591" s="37" t="s">
        <v>47</v>
      </c>
      <c r="C591" s="38"/>
      <c r="D591" s="38"/>
      <c r="E591" s="38"/>
      <c r="F591" s="38"/>
      <c r="G591" s="38"/>
      <c r="H591" s="39"/>
      <c r="I591" s="40">
        <f>SUM(I581:I590)</f>
        <v>30</v>
      </c>
      <c r="J591" s="41">
        <f>SUM(J581:J590)</f>
        <v>30</v>
      </c>
      <c r="K591" s="11">
        <f>SUM(K581:K590)</f>
        <v>30</v>
      </c>
      <c r="L591" s="12">
        <f>SUM(L581:L590)</f>
        <v>90</v>
      </c>
    </row>
    <row r="592" spans="2:21" ht="10.5" thickBot="1" x14ac:dyDescent="0.4">
      <c r="I592" s="1"/>
    </row>
    <row r="593" spans="2:21" ht="10.8" thickBot="1" x14ac:dyDescent="0.45">
      <c r="B593" s="228" t="s">
        <v>537</v>
      </c>
      <c r="C593" s="229"/>
      <c r="D593" s="229"/>
      <c r="E593" s="229"/>
      <c r="F593" s="8" t="s">
        <v>4</v>
      </c>
      <c r="G593" s="8" t="s">
        <v>251</v>
      </c>
      <c r="I593" s="40" t="s">
        <v>6</v>
      </c>
      <c r="J593" s="10" t="s">
        <v>7</v>
      </c>
      <c r="K593" s="11" t="s">
        <v>8</v>
      </c>
      <c r="L593" s="59" t="s">
        <v>9</v>
      </c>
      <c r="M593" s="13"/>
      <c r="N593" s="13"/>
      <c r="O593" s="13"/>
      <c r="P593" s="13"/>
      <c r="Q593" s="13"/>
      <c r="R593" s="13"/>
    </row>
    <row r="594" spans="2:21" x14ac:dyDescent="0.35">
      <c r="B594" s="225" t="s">
        <v>48</v>
      </c>
      <c r="C594" s="49" t="s">
        <v>11</v>
      </c>
      <c r="D594" s="49" t="s">
        <v>754</v>
      </c>
      <c r="E594" s="77" t="s">
        <v>511</v>
      </c>
      <c r="F594" s="21" t="s">
        <v>512</v>
      </c>
      <c r="G594" s="69" t="str">
        <f t="shared" ref="G594:G603" si="74">CONCATENATE(S594,T594,U594,E594)</f>
        <v>Interclub - Masters - 150-169 - Women's Surf Relay</v>
      </c>
      <c r="I594" s="42">
        <v>3</v>
      </c>
      <c r="J594" s="43">
        <v>3</v>
      </c>
      <c r="K594" s="46">
        <v>3</v>
      </c>
      <c r="L594" s="21">
        <f>SUM(I594:K594)</f>
        <v>9</v>
      </c>
      <c r="S594" s="2" t="s">
        <v>222</v>
      </c>
      <c r="T594" s="2" t="s">
        <v>539</v>
      </c>
      <c r="U594" s="1" t="s">
        <v>14</v>
      </c>
    </row>
    <row r="595" spans="2:21" x14ac:dyDescent="0.35">
      <c r="B595" s="226"/>
      <c r="C595" s="22" t="s">
        <v>15</v>
      </c>
      <c r="D595" s="22" t="s">
        <v>755</v>
      </c>
      <c r="E595" s="78" t="s">
        <v>511</v>
      </c>
      <c r="F595" s="25" t="s">
        <v>512</v>
      </c>
      <c r="G595" s="60" t="str">
        <f t="shared" si="74"/>
        <v>Interclub - Masters - 150-169 - Men's Surf Relay</v>
      </c>
      <c r="I595" s="27">
        <v>3</v>
      </c>
      <c r="J595" s="23">
        <v>3</v>
      </c>
      <c r="K595" s="28">
        <v>3</v>
      </c>
      <c r="L595" s="25">
        <f>SUM(I595:K595)</f>
        <v>9</v>
      </c>
      <c r="S595" s="2" t="s">
        <v>222</v>
      </c>
      <c r="T595" s="2" t="s">
        <v>539</v>
      </c>
      <c r="U595" s="1" t="s">
        <v>17</v>
      </c>
    </row>
    <row r="596" spans="2:21" x14ac:dyDescent="0.35">
      <c r="B596" s="226"/>
      <c r="C596" s="22" t="s">
        <v>11</v>
      </c>
      <c r="D596" s="22" t="s">
        <v>756</v>
      </c>
      <c r="E596" s="79" t="s">
        <v>516</v>
      </c>
      <c r="F596" s="25" t="s">
        <v>512</v>
      </c>
      <c r="G596" s="60" t="str">
        <f t="shared" si="74"/>
        <v>Interclub - Masters - 150-169 - Women's Surf Ski Relay</v>
      </c>
      <c r="I596" s="27">
        <v>3</v>
      </c>
      <c r="J596" s="23">
        <v>3</v>
      </c>
      <c r="K596" s="28">
        <v>3</v>
      </c>
      <c r="L596" s="25">
        <f t="shared" ref="L596:L603" si="75">SUM(I596:K596)</f>
        <v>9</v>
      </c>
      <c r="S596" s="2" t="s">
        <v>222</v>
      </c>
      <c r="T596" s="2" t="s">
        <v>539</v>
      </c>
      <c r="U596" s="1" t="s">
        <v>14</v>
      </c>
    </row>
    <row r="597" spans="2:21" x14ac:dyDescent="0.35">
      <c r="B597" s="226"/>
      <c r="C597" s="75" t="s">
        <v>15</v>
      </c>
      <c r="D597" s="22" t="s">
        <v>757</v>
      </c>
      <c r="E597" s="78" t="s">
        <v>516</v>
      </c>
      <c r="F597" s="25" t="s">
        <v>512</v>
      </c>
      <c r="G597" s="60" t="str">
        <f t="shared" si="74"/>
        <v>Interclub - Masters - 150-169 - Men's Surf Ski Relay</v>
      </c>
      <c r="I597" s="27">
        <v>3</v>
      </c>
      <c r="J597" s="23">
        <v>3</v>
      </c>
      <c r="K597" s="28">
        <v>3</v>
      </c>
      <c r="L597" s="25">
        <f t="shared" si="75"/>
        <v>9</v>
      </c>
      <c r="S597" s="2" t="s">
        <v>222</v>
      </c>
      <c r="T597" s="2" t="s">
        <v>539</v>
      </c>
      <c r="U597" s="1" t="s">
        <v>17</v>
      </c>
    </row>
    <row r="598" spans="2:21" x14ac:dyDescent="0.35">
      <c r="B598" s="226"/>
      <c r="C598" s="75" t="s">
        <v>11</v>
      </c>
      <c r="D598" s="22" t="s">
        <v>758</v>
      </c>
      <c r="E598" s="80" t="s">
        <v>75</v>
      </c>
      <c r="F598" s="25" t="s">
        <v>512</v>
      </c>
      <c r="G598" s="60" t="str">
        <f t="shared" si="74"/>
        <v>Interclub - Masters - 150-169 - Women's Beach Relay</v>
      </c>
      <c r="I598" s="27">
        <v>3</v>
      </c>
      <c r="J598" s="23">
        <v>3</v>
      </c>
      <c r="K598" s="28">
        <v>3</v>
      </c>
      <c r="L598" s="25">
        <f t="shared" si="75"/>
        <v>9</v>
      </c>
      <c r="S598" s="2" t="s">
        <v>222</v>
      </c>
      <c r="T598" s="2" t="s">
        <v>539</v>
      </c>
      <c r="U598" s="1" t="s">
        <v>14</v>
      </c>
    </row>
    <row r="599" spans="2:21" x14ac:dyDescent="0.35">
      <c r="B599" s="226"/>
      <c r="C599" s="75" t="s">
        <v>15</v>
      </c>
      <c r="D599" s="22" t="s">
        <v>759</v>
      </c>
      <c r="E599" s="80" t="s">
        <v>75</v>
      </c>
      <c r="F599" s="25" t="s">
        <v>512</v>
      </c>
      <c r="G599" s="60" t="str">
        <f t="shared" si="74"/>
        <v>Interclub - Masters - 150-169 - Men's Beach Relay</v>
      </c>
      <c r="I599" s="27">
        <v>3</v>
      </c>
      <c r="J599" s="23">
        <v>3</v>
      </c>
      <c r="K599" s="28">
        <v>3</v>
      </c>
      <c r="L599" s="25">
        <f t="shared" si="75"/>
        <v>9</v>
      </c>
      <c r="S599" s="2" t="s">
        <v>222</v>
      </c>
      <c r="T599" s="2" t="s">
        <v>539</v>
      </c>
      <c r="U599" s="1" t="s">
        <v>17</v>
      </c>
    </row>
    <row r="600" spans="2:21" x14ac:dyDescent="0.35">
      <c r="B600" s="226"/>
      <c r="C600" s="75" t="s">
        <v>11</v>
      </c>
      <c r="D600" s="22" t="s">
        <v>760</v>
      </c>
      <c r="E600" s="80" t="s">
        <v>521</v>
      </c>
      <c r="F600" s="25" t="s">
        <v>512</v>
      </c>
      <c r="G600" s="60" t="str">
        <f t="shared" si="74"/>
        <v>Interclub - Masters - 150-169 - Women's Board Relay</v>
      </c>
      <c r="I600" s="27">
        <v>3</v>
      </c>
      <c r="J600" s="23">
        <v>3</v>
      </c>
      <c r="K600" s="28">
        <v>3</v>
      </c>
      <c r="L600" s="25">
        <f t="shared" si="75"/>
        <v>9</v>
      </c>
      <c r="S600" s="2" t="s">
        <v>222</v>
      </c>
      <c r="T600" s="2" t="s">
        <v>539</v>
      </c>
      <c r="U600" s="1" t="s">
        <v>14</v>
      </c>
    </row>
    <row r="601" spans="2:21" x14ac:dyDescent="0.35">
      <c r="B601" s="226"/>
      <c r="C601" s="75" t="s">
        <v>15</v>
      </c>
      <c r="D601" s="22" t="s">
        <v>761</v>
      </c>
      <c r="E601" s="78" t="s">
        <v>521</v>
      </c>
      <c r="F601" s="25" t="s">
        <v>512</v>
      </c>
      <c r="G601" s="60" t="str">
        <f t="shared" si="74"/>
        <v>Interclub - Masters - 150-169 - Men's Board Relay</v>
      </c>
      <c r="I601" s="27">
        <v>3</v>
      </c>
      <c r="J601" s="23">
        <v>3</v>
      </c>
      <c r="K601" s="28">
        <v>3</v>
      </c>
      <c r="L601" s="25">
        <f t="shared" si="75"/>
        <v>9</v>
      </c>
      <c r="S601" s="2" t="s">
        <v>222</v>
      </c>
      <c r="T601" s="2" t="s">
        <v>539</v>
      </c>
      <c r="U601" s="1" t="s">
        <v>17</v>
      </c>
    </row>
    <row r="602" spans="2:21" x14ac:dyDescent="0.35">
      <c r="B602" s="226"/>
      <c r="C602" s="75" t="s">
        <v>11</v>
      </c>
      <c r="D602" s="22" t="s">
        <v>762</v>
      </c>
      <c r="E602" s="78" t="s">
        <v>78</v>
      </c>
      <c r="F602" s="25" t="s">
        <v>512</v>
      </c>
      <c r="G602" s="60" t="str">
        <f t="shared" si="74"/>
        <v>Interclub - Masters - 150-169 - Women's Oceanwoman Relay</v>
      </c>
      <c r="I602" s="27">
        <v>3</v>
      </c>
      <c r="J602" s="23">
        <v>3</v>
      </c>
      <c r="K602" s="28">
        <v>3</v>
      </c>
      <c r="L602" s="25">
        <f t="shared" si="75"/>
        <v>9</v>
      </c>
      <c r="S602" s="2" t="s">
        <v>222</v>
      </c>
      <c r="T602" s="2" t="s">
        <v>539</v>
      </c>
      <c r="U602" s="1" t="s">
        <v>14</v>
      </c>
    </row>
    <row r="603" spans="2:21" ht="10.5" thickBot="1" x14ac:dyDescent="0.4">
      <c r="B603" s="227"/>
      <c r="C603" s="30" t="s">
        <v>15</v>
      </c>
      <c r="D603" s="22" t="s">
        <v>763</v>
      </c>
      <c r="E603" s="81" t="s">
        <v>80</v>
      </c>
      <c r="F603" s="32" t="s">
        <v>512</v>
      </c>
      <c r="G603" s="60" t="str">
        <f t="shared" si="74"/>
        <v>Interclub - Masters - 150-169 - Men's Oceanman Relay</v>
      </c>
      <c r="I603" s="34">
        <v>3</v>
      </c>
      <c r="J603" s="35">
        <v>3</v>
      </c>
      <c r="K603" s="36">
        <v>3</v>
      </c>
      <c r="L603" s="32">
        <f t="shared" si="75"/>
        <v>9</v>
      </c>
      <c r="S603" s="2" t="s">
        <v>222</v>
      </c>
      <c r="T603" s="2" t="s">
        <v>539</v>
      </c>
      <c r="U603" s="1" t="s">
        <v>17</v>
      </c>
    </row>
    <row r="604" spans="2:21" ht="10.8" thickBot="1" x14ac:dyDescent="0.45">
      <c r="B604" s="37" t="s">
        <v>47</v>
      </c>
      <c r="C604" s="38"/>
      <c r="D604" s="38"/>
      <c r="E604" s="38"/>
      <c r="F604" s="38"/>
      <c r="G604" s="48"/>
      <c r="I604" s="40">
        <f>SUM(I594:I603)</f>
        <v>30</v>
      </c>
      <c r="J604" s="41">
        <f>SUM(J594:J603)</f>
        <v>30</v>
      </c>
      <c r="K604" s="11">
        <f>SUM(K594:K603)</f>
        <v>30</v>
      </c>
      <c r="L604" s="12">
        <f>SUM(L594:L603)</f>
        <v>90</v>
      </c>
      <c r="U604" s="2"/>
    </row>
    <row r="605" spans="2:21" ht="10.5" thickBot="1" x14ac:dyDescent="0.4">
      <c r="I605" s="1"/>
      <c r="U605" s="2"/>
    </row>
    <row r="606" spans="2:21" ht="10.8" thickBot="1" x14ac:dyDescent="0.45">
      <c r="B606" s="228" t="s">
        <v>549</v>
      </c>
      <c r="C606" s="229"/>
      <c r="D606" s="229"/>
      <c r="E606" s="229"/>
      <c r="F606" s="8" t="s">
        <v>4</v>
      </c>
      <c r="G606" s="8" t="s">
        <v>251</v>
      </c>
      <c r="I606" s="40" t="s">
        <v>6</v>
      </c>
      <c r="J606" s="10" t="s">
        <v>7</v>
      </c>
      <c r="K606" s="11" t="s">
        <v>8</v>
      </c>
      <c r="L606" s="59" t="s">
        <v>9</v>
      </c>
      <c r="M606" s="13"/>
      <c r="N606" s="13"/>
      <c r="O606" s="13"/>
      <c r="P606" s="13"/>
      <c r="Q606" s="13"/>
      <c r="R606" s="13"/>
    </row>
    <row r="607" spans="2:21" x14ac:dyDescent="0.35">
      <c r="B607" s="225" t="s">
        <v>48</v>
      </c>
      <c r="C607" s="49" t="s">
        <v>11</v>
      </c>
      <c r="D607" s="49" t="s">
        <v>764</v>
      </c>
      <c r="E607" s="77" t="s">
        <v>511</v>
      </c>
      <c r="F607" s="21" t="s">
        <v>512</v>
      </c>
      <c r="G607" s="69" t="str">
        <f t="shared" ref="G607:G616" si="76">CONCATENATE(S607,T607,U607,E607)</f>
        <v>Interclub - Masters - 170+ - Women's Surf Relay</v>
      </c>
      <c r="I607" s="42">
        <v>3</v>
      </c>
      <c r="J607" s="43">
        <v>3</v>
      </c>
      <c r="K607" s="46">
        <v>3</v>
      </c>
      <c r="L607" s="21">
        <f>SUM(I607:K607)</f>
        <v>9</v>
      </c>
      <c r="S607" s="2" t="s">
        <v>222</v>
      </c>
      <c r="T607" s="2" t="s">
        <v>551</v>
      </c>
      <c r="U607" s="1" t="s">
        <v>14</v>
      </c>
    </row>
    <row r="608" spans="2:21" x14ac:dyDescent="0.35">
      <c r="B608" s="226"/>
      <c r="C608" s="22" t="s">
        <v>15</v>
      </c>
      <c r="D608" s="22" t="s">
        <v>765</v>
      </c>
      <c r="E608" s="78" t="s">
        <v>511</v>
      </c>
      <c r="F608" s="25" t="s">
        <v>512</v>
      </c>
      <c r="G608" s="60" t="str">
        <f t="shared" si="76"/>
        <v>Interclub - Masters - 170+ - Men's Surf Relay</v>
      </c>
      <c r="I608" s="27">
        <v>3</v>
      </c>
      <c r="J608" s="23">
        <v>3</v>
      </c>
      <c r="K608" s="28">
        <v>3</v>
      </c>
      <c r="L608" s="25">
        <f>SUM(I608:K608)</f>
        <v>9</v>
      </c>
      <c r="S608" s="2" t="s">
        <v>222</v>
      </c>
      <c r="T608" s="2" t="s">
        <v>551</v>
      </c>
      <c r="U608" s="1" t="s">
        <v>17</v>
      </c>
    </row>
    <row r="609" spans="2:21" x14ac:dyDescent="0.35">
      <c r="B609" s="226"/>
      <c r="C609" s="22" t="s">
        <v>11</v>
      </c>
      <c r="D609" s="22" t="s">
        <v>766</v>
      </c>
      <c r="E609" s="79" t="s">
        <v>516</v>
      </c>
      <c r="F609" s="25" t="s">
        <v>512</v>
      </c>
      <c r="G609" s="60" t="str">
        <f t="shared" si="76"/>
        <v>Interclub - Masters - 170+ - Women's Surf Ski Relay</v>
      </c>
      <c r="I609" s="27">
        <v>3</v>
      </c>
      <c r="J609" s="23">
        <v>3</v>
      </c>
      <c r="K609" s="28">
        <v>3</v>
      </c>
      <c r="L609" s="25">
        <f t="shared" ref="L609:L616" si="77">SUM(I609:K609)</f>
        <v>9</v>
      </c>
      <c r="S609" s="2" t="s">
        <v>222</v>
      </c>
      <c r="T609" s="2" t="s">
        <v>551</v>
      </c>
      <c r="U609" s="1" t="s">
        <v>14</v>
      </c>
    </row>
    <row r="610" spans="2:21" x14ac:dyDescent="0.35">
      <c r="B610" s="226"/>
      <c r="C610" s="75" t="s">
        <v>15</v>
      </c>
      <c r="D610" s="22" t="s">
        <v>767</v>
      </c>
      <c r="E610" s="78" t="s">
        <v>516</v>
      </c>
      <c r="F610" s="25" t="s">
        <v>512</v>
      </c>
      <c r="G610" s="60" t="str">
        <f t="shared" si="76"/>
        <v>Interclub - Masters - 170+ - Men's Surf Ski Relay</v>
      </c>
      <c r="I610" s="27">
        <v>3</v>
      </c>
      <c r="J610" s="23">
        <v>3</v>
      </c>
      <c r="K610" s="28">
        <v>3</v>
      </c>
      <c r="L610" s="25">
        <f t="shared" si="77"/>
        <v>9</v>
      </c>
      <c r="S610" s="2" t="s">
        <v>222</v>
      </c>
      <c r="T610" s="2" t="s">
        <v>551</v>
      </c>
      <c r="U610" s="1" t="s">
        <v>17</v>
      </c>
    </row>
    <row r="611" spans="2:21" x14ac:dyDescent="0.35">
      <c r="B611" s="226"/>
      <c r="C611" s="75" t="s">
        <v>11</v>
      </c>
      <c r="D611" s="22" t="s">
        <v>768</v>
      </c>
      <c r="E611" s="80" t="s">
        <v>75</v>
      </c>
      <c r="F611" s="25" t="s">
        <v>512</v>
      </c>
      <c r="G611" s="60" t="str">
        <f t="shared" si="76"/>
        <v>Interclub - Masters - 170+ - Women's Beach Relay</v>
      </c>
      <c r="I611" s="27">
        <v>3</v>
      </c>
      <c r="J611" s="23">
        <v>3</v>
      </c>
      <c r="K611" s="28">
        <v>3</v>
      </c>
      <c r="L611" s="25">
        <f t="shared" si="77"/>
        <v>9</v>
      </c>
      <c r="S611" s="2" t="s">
        <v>222</v>
      </c>
      <c r="T611" s="2" t="s">
        <v>551</v>
      </c>
      <c r="U611" s="1" t="s">
        <v>14</v>
      </c>
    </row>
    <row r="612" spans="2:21" x14ac:dyDescent="0.35">
      <c r="B612" s="226"/>
      <c r="C612" s="75" t="s">
        <v>15</v>
      </c>
      <c r="D612" s="22" t="s">
        <v>769</v>
      </c>
      <c r="E612" s="80" t="s">
        <v>75</v>
      </c>
      <c r="F612" s="25" t="s">
        <v>512</v>
      </c>
      <c r="G612" s="60" t="str">
        <f t="shared" si="76"/>
        <v>Interclub - Masters - 170+ - Men's Beach Relay</v>
      </c>
      <c r="I612" s="27">
        <v>3</v>
      </c>
      <c r="J612" s="23">
        <v>3</v>
      </c>
      <c r="K612" s="28">
        <v>3</v>
      </c>
      <c r="L612" s="25">
        <f t="shared" si="77"/>
        <v>9</v>
      </c>
      <c r="S612" s="2" t="s">
        <v>222</v>
      </c>
      <c r="T612" s="2" t="s">
        <v>551</v>
      </c>
      <c r="U612" s="1" t="s">
        <v>17</v>
      </c>
    </row>
    <row r="613" spans="2:21" x14ac:dyDescent="0.35">
      <c r="B613" s="226"/>
      <c r="C613" s="75" t="s">
        <v>11</v>
      </c>
      <c r="D613" s="22" t="s">
        <v>770</v>
      </c>
      <c r="E613" s="80" t="s">
        <v>521</v>
      </c>
      <c r="F613" s="25" t="s">
        <v>512</v>
      </c>
      <c r="G613" s="60" t="str">
        <f t="shared" si="76"/>
        <v>Interclub - Masters - 170+ - Women's Board Relay</v>
      </c>
      <c r="I613" s="27">
        <v>3</v>
      </c>
      <c r="J613" s="23">
        <v>3</v>
      </c>
      <c r="K613" s="28">
        <v>3</v>
      </c>
      <c r="L613" s="25">
        <f t="shared" si="77"/>
        <v>9</v>
      </c>
      <c r="S613" s="2" t="s">
        <v>222</v>
      </c>
      <c r="T613" s="2" t="s">
        <v>551</v>
      </c>
      <c r="U613" s="1" t="s">
        <v>14</v>
      </c>
    </row>
    <row r="614" spans="2:21" x14ac:dyDescent="0.35">
      <c r="B614" s="226"/>
      <c r="C614" s="75" t="s">
        <v>15</v>
      </c>
      <c r="D614" s="22" t="s">
        <v>771</v>
      </c>
      <c r="E614" s="78" t="s">
        <v>521</v>
      </c>
      <c r="F614" s="25" t="s">
        <v>512</v>
      </c>
      <c r="G614" s="60" t="str">
        <f t="shared" si="76"/>
        <v>Interclub - Masters - 170+ - Men's Board Relay</v>
      </c>
      <c r="I614" s="27">
        <v>3</v>
      </c>
      <c r="J614" s="23">
        <v>3</v>
      </c>
      <c r="K614" s="28">
        <v>3</v>
      </c>
      <c r="L614" s="25">
        <f t="shared" si="77"/>
        <v>9</v>
      </c>
      <c r="S614" s="2" t="s">
        <v>222</v>
      </c>
      <c r="T614" s="2" t="s">
        <v>551</v>
      </c>
      <c r="U614" s="1" t="s">
        <v>17</v>
      </c>
    </row>
    <row r="615" spans="2:21" x14ac:dyDescent="0.35">
      <c r="B615" s="226"/>
      <c r="C615" s="75" t="s">
        <v>11</v>
      </c>
      <c r="D615" s="22" t="s">
        <v>772</v>
      </c>
      <c r="E615" s="78" t="s">
        <v>78</v>
      </c>
      <c r="F615" s="25" t="s">
        <v>512</v>
      </c>
      <c r="G615" s="60" t="str">
        <f t="shared" si="76"/>
        <v>Interclub - Masters - 170+ - Women's Oceanwoman Relay</v>
      </c>
      <c r="I615" s="27">
        <v>3</v>
      </c>
      <c r="J615" s="23">
        <v>3</v>
      </c>
      <c r="K615" s="28">
        <v>3</v>
      </c>
      <c r="L615" s="25">
        <f t="shared" si="77"/>
        <v>9</v>
      </c>
      <c r="S615" s="2" t="s">
        <v>222</v>
      </c>
      <c r="T615" s="2" t="s">
        <v>551</v>
      </c>
      <c r="U615" s="1" t="s">
        <v>14</v>
      </c>
    </row>
    <row r="616" spans="2:21" ht="10.5" thickBot="1" x14ac:dyDescent="0.4">
      <c r="B616" s="227"/>
      <c r="C616" s="30" t="s">
        <v>15</v>
      </c>
      <c r="D616" s="22" t="s">
        <v>773</v>
      </c>
      <c r="E616" s="81" t="s">
        <v>80</v>
      </c>
      <c r="F616" s="32" t="s">
        <v>512</v>
      </c>
      <c r="G616" s="60" t="str">
        <f t="shared" si="76"/>
        <v>Interclub - Masters - 170+ - Men's Oceanman Relay</v>
      </c>
      <c r="I616" s="34">
        <v>3</v>
      </c>
      <c r="J616" s="35">
        <v>3</v>
      </c>
      <c r="K616" s="36">
        <v>3</v>
      </c>
      <c r="L616" s="32">
        <f t="shared" si="77"/>
        <v>9</v>
      </c>
      <c r="S616" s="2" t="s">
        <v>222</v>
      </c>
      <c r="T616" s="2" t="s">
        <v>551</v>
      </c>
      <c r="U616" s="1" t="s">
        <v>17</v>
      </c>
    </row>
    <row r="617" spans="2:21" ht="10.8" thickBot="1" x14ac:dyDescent="0.45">
      <c r="B617" s="37" t="s">
        <v>47</v>
      </c>
      <c r="C617" s="38"/>
      <c r="D617" s="38"/>
      <c r="E617" s="38"/>
      <c r="F617" s="38"/>
      <c r="G617" s="48"/>
      <c r="I617" s="40">
        <f>SUM(I607:I616)</f>
        <v>30</v>
      </c>
      <c r="J617" s="41">
        <f>SUM(J607:J616)</f>
        <v>30</v>
      </c>
      <c r="K617" s="11">
        <f>SUM(K607:K616)</f>
        <v>30</v>
      </c>
      <c r="L617" s="12">
        <f>SUM(L607:L616)</f>
        <v>90</v>
      </c>
    </row>
    <row r="619" spans="2:21" ht="10.5" thickBot="1" x14ac:dyDescent="0.4"/>
    <row r="620" spans="2:21" ht="10.8" thickBot="1" x14ac:dyDescent="0.45">
      <c r="B620" s="3" t="s">
        <v>664</v>
      </c>
      <c r="C620" s="4"/>
      <c r="D620" s="4"/>
      <c r="E620" s="4"/>
      <c r="F620" s="4"/>
      <c r="G620" s="4"/>
      <c r="I620" s="230" t="s">
        <v>0</v>
      </c>
      <c r="J620" s="231"/>
      <c r="K620" s="231"/>
      <c r="L620" s="232"/>
    </row>
    <row r="621" spans="2:21" ht="10.5" thickBot="1" x14ac:dyDescent="0.4">
      <c r="U621" s="2"/>
    </row>
    <row r="622" spans="2:21" ht="10.8" thickBot="1" x14ac:dyDescent="0.45">
      <c r="B622" s="5"/>
      <c r="C622" s="6" t="s">
        <v>1</v>
      </c>
      <c r="D622" s="6" t="s">
        <v>561</v>
      </c>
      <c r="E622" s="6" t="s">
        <v>562</v>
      </c>
      <c r="F622" s="8" t="s">
        <v>4</v>
      </c>
      <c r="G622" s="8" t="s">
        <v>251</v>
      </c>
      <c r="I622" s="9" t="s">
        <v>6</v>
      </c>
      <c r="J622" s="10" t="s">
        <v>7</v>
      </c>
      <c r="K622" s="11" t="s">
        <v>8</v>
      </c>
      <c r="L622" s="12" t="s">
        <v>9</v>
      </c>
      <c r="M622" s="13"/>
      <c r="N622" s="13"/>
      <c r="O622" s="13"/>
      <c r="P622" s="13"/>
      <c r="Q622" s="13"/>
      <c r="R622" s="13"/>
      <c r="U622" s="2"/>
    </row>
    <row r="623" spans="2:21" x14ac:dyDescent="0.35">
      <c r="B623" s="225" t="s">
        <v>48</v>
      </c>
      <c r="C623" s="42" t="s">
        <v>11</v>
      </c>
      <c r="D623" s="43" t="s">
        <v>563</v>
      </c>
      <c r="E623" s="44" t="s">
        <v>564</v>
      </c>
      <c r="F623" s="21">
        <v>3</v>
      </c>
      <c r="G623" s="69" t="str">
        <f t="shared" ref="G623:G629" si="78">CONCATENATE(S623,T623,U623,E623)</f>
        <v>National - IRB - Women's Rescue (1D+1C+1P)</v>
      </c>
      <c r="I623" s="42">
        <v>3</v>
      </c>
      <c r="J623" s="43">
        <v>3</v>
      </c>
      <c r="K623" s="82">
        <v>3</v>
      </c>
      <c r="L623" s="21">
        <f t="shared" ref="L623:L629" si="79">SUM(I623:K623)</f>
        <v>9</v>
      </c>
      <c r="S623" s="2" t="s">
        <v>666</v>
      </c>
      <c r="U623" s="1" t="s">
        <v>14</v>
      </c>
    </row>
    <row r="624" spans="2:21" x14ac:dyDescent="0.35">
      <c r="B624" s="226"/>
      <c r="C624" s="27" t="s">
        <v>15</v>
      </c>
      <c r="D624" s="23" t="s">
        <v>565</v>
      </c>
      <c r="E624" s="24" t="s">
        <v>564</v>
      </c>
      <c r="F624" s="25">
        <v>3</v>
      </c>
      <c r="G624" s="60" t="str">
        <f t="shared" si="78"/>
        <v>National - IRB - Men's Rescue (1D+1C+1P)</v>
      </c>
      <c r="I624" s="19">
        <v>3</v>
      </c>
      <c r="J624" s="15">
        <v>3</v>
      </c>
      <c r="K624" s="83">
        <v>3</v>
      </c>
      <c r="L624" s="25">
        <f t="shared" si="79"/>
        <v>9</v>
      </c>
      <c r="S624" s="2" t="s">
        <v>666</v>
      </c>
      <c r="U624" s="1" t="s">
        <v>17</v>
      </c>
    </row>
    <row r="625" spans="2:21" x14ac:dyDescent="0.35">
      <c r="B625" s="226"/>
      <c r="C625" s="27" t="s">
        <v>11</v>
      </c>
      <c r="D625" s="23" t="s">
        <v>566</v>
      </c>
      <c r="E625" s="24" t="s">
        <v>567</v>
      </c>
      <c r="F625" s="25">
        <v>4</v>
      </c>
      <c r="G625" s="60" t="str">
        <f t="shared" si="78"/>
        <v>National - IRB - Women's Mass Rescue (1D+1C+2P)</v>
      </c>
      <c r="I625" s="27">
        <v>4</v>
      </c>
      <c r="J625" s="23">
        <v>4</v>
      </c>
      <c r="K625" s="84">
        <v>4</v>
      </c>
      <c r="L625" s="25">
        <f t="shared" si="79"/>
        <v>12</v>
      </c>
      <c r="S625" s="2" t="s">
        <v>666</v>
      </c>
      <c r="U625" s="1" t="s">
        <v>14</v>
      </c>
    </row>
    <row r="626" spans="2:21" x14ac:dyDescent="0.35">
      <c r="B626" s="226"/>
      <c r="C626" s="27" t="s">
        <v>15</v>
      </c>
      <c r="D626" s="23" t="s">
        <v>568</v>
      </c>
      <c r="E626" s="24" t="s">
        <v>567</v>
      </c>
      <c r="F626" s="25">
        <v>4</v>
      </c>
      <c r="G626" s="60" t="str">
        <f t="shared" si="78"/>
        <v>National - IRB - Men's Mass Rescue (1D+1C+2P)</v>
      </c>
      <c r="I626" s="27">
        <v>4</v>
      </c>
      <c r="J626" s="23">
        <v>4</v>
      </c>
      <c r="K626" s="84">
        <v>4</v>
      </c>
      <c r="L626" s="25">
        <f t="shared" si="79"/>
        <v>12</v>
      </c>
      <c r="S626" s="2" t="s">
        <v>666</v>
      </c>
      <c r="U626" s="1" t="s">
        <v>17</v>
      </c>
    </row>
    <row r="627" spans="2:21" x14ac:dyDescent="0.35">
      <c r="B627" s="226"/>
      <c r="C627" s="27" t="s">
        <v>82</v>
      </c>
      <c r="D627" s="23" t="s">
        <v>569</v>
      </c>
      <c r="E627" s="24" t="s">
        <v>667</v>
      </c>
      <c r="F627" s="25">
        <v>6</v>
      </c>
      <c r="G627" s="60" t="str">
        <f t="shared" si="78"/>
        <v>National - IRB - Mixed Rescue (2D+2C+2P)</v>
      </c>
      <c r="I627" s="71">
        <v>6</v>
      </c>
      <c r="J627" s="23">
        <v>6</v>
      </c>
      <c r="K627" s="84">
        <v>6</v>
      </c>
      <c r="L627" s="25">
        <f t="shared" si="79"/>
        <v>18</v>
      </c>
      <c r="S627" s="2" t="s">
        <v>666</v>
      </c>
      <c r="U627" s="1" t="s">
        <v>588</v>
      </c>
    </row>
    <row r="628" spans="2:21" x14ac:dyDescent="0.35">
      <c r="B628" s="226"/>
      <c r="C628" s="27" t="s">
        <v>11</v>
      </c>
      <c r="D628" s="23" t="s">
        <v>570</v>
      </c>
      <c r="E628" s="24" t="s">
        <v>572</v>
      </c>
      <c r="F628" s="25">
        <v>3</v>
      </c>
      <c r="G628" s="60" t="str">
        <f t="shared" si="78"/>
        <v>National - IRB - Women's Rescue Tube (1D+1C+1P)</v>
      </c>
      <c r="I628" s="27">
        <v>3</v>
      </c>
      <c r="J628" s="23">
        <v>3</v>
      </c>
      <c r="K628" s="84">
        <v>3</v>
      </c>
      <c r="L628" s="25">
        <f t="shared" si="79"/>
        <v>9</v>
      </c>
      <c r="S628" s="2" t="s">
        <v>666</v>
      </c>
      <c r="U628" s="1" t="s">
        <v>14</v>
      </c>
    </row>
    <row r="629" spans="2:21" ht="10.5" thickBot="1" x14ac:dyDescent="0.4">
      <c r="B629" s="226"/>
      <c r="C629" s="27" t="s">
        <v>15</v>
      </c>
      <c r="D629" s="23" t="s">
        <v>571</v>
      </c>
      <c r="E629" s="24" t="s">
        <v>572</v>
      </c>
      <c r="F629" s="32">
        <v>3</v>
      </c>
      <c r="G629" s="60" t="str">
        <f t="shared" si="78"/>
        <v>National - IRB - Men's Rescue Tube (1D+1C+1P)</v>
      </c>
      <c r="I629" s="34">
        <v>3</v>
      </c>
      <c r="J629" s="35">
        <v>3</v>
      </c>
      <c r="K629" s="85">
        <v>3</v>
      </c>
      <c r="L629" s="25">
        <f t="shared" si="79"/>
        <v>9</v>
      </c>
      <c r="S629" s="2" t="s">
        <v>666</v>
      </c>
      <c r="U629" s="1" t="s">
        <v>17</v>
      </c>
    </row>
    <row r="630" spans="2:21" ht="10.8" thickBot="1" x14ac:dyDescent="0.45">
      <c r="B630" s="37" t="s">
        <v>47</v>
      </c>
      <c r="C630" s="38"/>
      <c r="D630" s="38"/>
      <c r="E630" s="38"/>
      <c r="F630" s="38"/>
      <c r="G630" s="48"/>
      <c r="I630" s="86">
        <f>SUM(I623:I629)</f>
        <v>26</v>
      </c>
      <c r="J630" s="87">
        <f>SUM(J623:J629)</f>
        <v>26</v>
      </c>
      <c r="K630" s="88">
        <f>SUM(K623:K629)</f>
        <v>26</v>
      </c>
      <c r="L630" s="59">
        <f>SUM(L623:L629)</f>
        <v>78</v>
      </c>
    </row>
    <row r="631" spans="2:21" x14ac:dyDescent="0.35">
      <c r="C631" s="67" t="s">
        <v>574</v>
      </c>
      <c r="H631" s="2"/>
    </row>
    <row r="632" spans="2:21" ht="10.5" thickBot="1" x14ac:dyDescent="0.4">
      <c r="C632" s="67"/>
      <c r="H632" s="2"/>
    </row>
    <row r="633" spans="2:21" ht="10.8" thickBot="1" x14ac:dyDescent="0.45">
      <c r="B633" s="3" t="s">
        <v>665</v>
      </c>
      <c r="C633" s="4"/>
      <c r="D633" s="4"/>
      <c r="E633" s="4"/>
      <c r="F633" s="4"/>
      <c r="G633" s="4"/>
      <c r="I633" s="230" t="s">
        <v>0</v>
      </c>
      <c r="J633" s="231"/>
      <c r="K633" s="231"/>
      <c r="L633" s="232"/>
    </row>
    <row r="634" spans="2:21" ht="10.5" thickBot="1" x14ac:dyDescent="0.4">
      <c r="U634" s="2"/>
    </row>
    <row r="635" spans="2:21" ht="10.8" thickBot="1" x14ac:dyDescent="0.45">
      <c r="B635" s="5"/>
      <c r="C635" s="6" t="s">
        <v>1</v>
      </c>
      <c r="D635" s="6" t="s">
        <v>561</v>
      </c>
      <c r="E635" s="6" t="s">
        <v>562</v>
      </c>
      <c r="F635" s="8" t="s">
        <v>4</v>
      </c>
      <c r="G635" s="8" t="s">
        <v>251</v>
      </c>
      <c r="I635" s="9" t="s">
        <v>6</v>
      </c>
      <c r="J635" s="10" t="s">
        <v>7</v>
      </c>
      <c r="K635" s="11" t="s">
        <v>8</v>
      </c>
      <c r="L635" s="12" t="s">
        <v>9</v>
      </c>
      <c r="M635" s="13"/>
      <c r="N635" s="13"/>
      <c r="O635" s="13"/>
      <c r="P635" s="13"/>
      <c r="Q635" s="13"/>
      <c r="R635" s="13"/>
      <c r="U635" s="2"/>
    </row>
    <row r="636" spans="2:21" x14ac:dyDescent="0.35">
      <c r="B636" s="225" t="s">
        <v>48</v>
      </c>
      <c r="C636" s="42" t="s">
        <v>11</v>
      </c>
      <c r="D636" s="43" t="s">
        <v>573</v>
      </c>
      <c r="E636" s="44" t="s">
        <v>564</v>
      </c>
      <c r="F636" s="21">
        <v>3</v>
      </c>
      <c r="G636" s="69" t="str">
        <f t="shared" ref="G636:G643" si="80">CONCATENATE(S636,T636,U636,E636)</f>
        <v>Interclub - IRB - Women's Rescue (1D+1C+1P)</v>
      </c>
      <c r="I636" s="42">
        <v>3</v>
      </c>
      <c r="J636" s="43">
        <v>3</v>
      </c>
      <c r="K636" s="82">
        <v>3</v>
      </c>
      <c r="L636" s="21">
        <f t="shared" ref="L636:L643" si="81">SUM(I636:K636)</f>
        <v>9</v>
      </c>
      <c r="S636" s="2" t="s">
        <v>668</v>
      </c>
      <c r="U636" s="1" t="s">
        <v>14</v>
      </c>
    </row>
    <row r="637" spans="2:21" x14ac:dyDescent="0.35">
      <c r="B637" s="226"/>
      <c r="C637" s="27" t="s">
        <v>15</v>
      </c>
      <c r="D637" s="23" t="s">
        <v>575</v>
      </c>
      <c r="E637" s="24" t="s">
        <v>564</v>
      </c>
      <c r="F637" s="25">
        <v>3</v>
      </c>
      <c r="G637" s="60" t="str">
        <f t="shared" si="80"/>
        <v>Interclub - IRB - Men's Rescue (1D+1C+1P)</v>
      </c>
      <c r="I637" s="19">
        <v>3</v>
      </c>
      <c r="J637" s="15">
        <v>3</v>
      </c>
      <c r="K637" s="83">
        <v>3</v>
      </c>
      <c r="L637" s="25">
        <f t="shared" si="81"/>
        <v>9</v>
      </c>
      <c r="S637" s="2" t="s">
        <v>668</v>
      </c>
      <c r="U637" s="1" t="s">
        <v>17</v>
      </c>
    </row>
    <row r="638" spans="2:21" x14ac:dyDescent="0.35">
      <c r="B638" s="226"/>
      <c r="C638" s="27" t="s">
        <v>11</v>
      </c>
      <c r="D638" s="23" t="s">
        <v>576</v>
      </c>
      <c r="E638" s="24" t="s">
        <v>567</v>
      </c>
      <c r="F638" s="25">
        <v>4</v>
      </c>
      <c r="G638" s="60" t="str">
        <f t="shared" si="80"/>
        <v>Interclub - IRB - Women's Mass Rescue (1D+1C+2P)</v>
      </c>
      <c r="I638" s="27">
        <v>4</v>
      </c>
      <c r="J638" s="23">
        <v>4</v>
      </c>
      <c r="K638" s="84">
        <v>4</v>
      </c>
      <c r="L638" s="25">
        <f t="shared" si="81"/>
        <v>12</v>
      </c>
      <c r="S638" s="2" t="s">
        <v>668</v>
      </c>
      <c r="U638" s="1" t="s">
        <v>14</v>
      </c>
    </row>
    <row r="639" spans="2:21" x14ac:dyDescent="0.35">
      <c r="B639" s="226"/>
      <c r="C639" s="27" t="s">
        <v>15</v>
      </c>
      <c r="D639" s="23" t="s">
        <v>577</v>
      </c>
      <c r="E639" s="24" t="s">
        <v>567</v>
      </c>
      <c r="F639" s="25">
        <v>4</v>
      </c>
      <c r="G639" s="60" t="str">
        <f t="shared" si="80"/>
        <v>Interclub - IRB - Men's Mass Rescue (1D+1C+2P)</v>
      </c>
      <c r="I639" s="27">
        <v>4</v>
      </c>
      <c r="J639" s="23">
        <v>4</v>
      </c>
      <c r="K639" s="84">
        <v>4</v>
      </c>
      <c r="L639" s="25">
        <f t="shared" si="81"/>
        <v>12</v>
      </c>
      <c r="S639" s="2" t="s">
        <v>668</v>
      </c>
      <c r="U639" s="1" t="s">
        <v>17</v>
      </c>
    </row>
    <row r="640" spans="2:21" x14ac:dyDescent="0.35">
      <c r="B640" s="226"/>
      <c r="C640" s="27" t="s">
        <v>11</v>
      </c>
      <c r="D640" s="23" t="s">
        <v>578</v>
      </c>
      <c r="E640" s="24" t="s">
        <v>667</v>
      </c>
      <c r="F640" s="25">
        <v>6</v>
      </c>
      <c r="G640" s="60" t="str">
        <f t="shared" si="80"/>
        <v>Interclub - IRB - Women's Rescue (2D+2C+2P)</v>
      </c>
      <c r="I640" s="71">
        <v>6</v>
      </c>
      <c r="J640" s="23">
        <v>6</v>
      </c>
      <c r="K640" s="84">
        <v>6</v>
      </c>
      <c r="L640" s="25">
        <f t="shared" si="81"/>
        <v>18</v>
      </c>
      <c r="S640" s="2" t="s">
        <v>668</v>
      </c>
      <c r="U640" s="1" t="s">
        <v>14</v>
      </c>
    </row>
    <row r="641" spans="2:21" x14ac:dyDescent="0.35">
      <c r="B641" s="226"/>
      <c r="C641" s="27" t="s">
        <v>15</v>
      </c>
      <c r="D641" s="23" t="s">
        <v>579</v>
      </c>
      <c r="E641" s="24" t="s">
        <v>667</v>
      </c>
      <c r="F641" s="25">
        <v>6</v>
      </c>
      <c r="G641" s="60" t="str">
        <f t="shared" si="80"/>
        <v>Interclub - IRB - Men's Rescue (2D+2C+2P)</v>
      </c>
      <c r="I641" s="27">
        <v>6</v>
      </c>
      <c r="J641" s="15">
        <v>6</v>
      </c>
      <c r="K641" s="83">
        <v>6</v>
      </c>
      <c r="L641" s="25">
        <f t="shared" si="81"/>
        <v>18</v>
      </c>
      <c r="S641" s="2" t="s">
        <v>668</v>
      </c>
      <c r="U641" s="1" t="s">
        <v>17</v>
      </c>
    </row>
    <row r="642" spans="2:21" x14ac:dyDescent="0.35">
      <c r="B642" s="226"/>
      <c r="C642" s="27" t="s">
        <v>11</v>
      </c>
      <c r="D642" s="23" t="s">
        <v>580</v>
      </c>
      <c r="E642" s="24" t="s">
        <v>572</v>
      </c>
      <c r="F642" s="25">
        <v>3</v>
      </c>
      <c r="G642" s="60" t="str">
        <f t="shared" si="80"/>
        <v>Interclub - IRB - Women's Rescue Tube (1D+1C+1P)</v>
      </c>
      <c r="I642" s="27">
        <v>3</v>
      </c>
      <c r="J642" s="23">
        <v>3</v>
      </c>
      <c r="K642" s="84">
        <v>3</v>
      </c>
      <c r="L642" s="25">
        <f t="shared" si="81"/>
        <v>9</v>
      </c>
      <c r="S642" s="2" t="s">
        <v>668</v>
      </c>
      <c r="U642" s="1" t="s">
        <v>14</v>
      </c>
    </row>
    <row r="643" spans="2:21" ht="10.5" thickBot="1" x14ac:dyDescent="0.4">
      <c r="B643" s="226"/>
      <c r="C643" s="27" t="s">
        <v>15</v>
      </c>
      <c r="D643" s="23" t="s">
        <v>581</v>
      </c>
      <c r="E643" s="24" t="s">
        <v>572</v>
      </c>
      <c r="F643" s="32">
        <v>3</v>
      </c>
      <c r="G643" s="60" t="str">
        <f t="shared" si="80"/>
        <v>Interclub - IRB - Men's Rescue Tube (1D+1C+1P)</v>
      </c>
      <c r="I643" s="34">
        <v>3</v>
      </c>
      <c r="J643" s="35">
        <v>3</v>
      </c>
      <c r="K643" s="85">
        <v>3</v>
      </c>
      <c r="L643" s="25">
        <f t="shared" si="81"/>
        <v>9</v>
      </c>
      <c r="S643" s="2" t="s">
        <v>668</v>
      </c>
      <c r="U643" s="1" t="s">
        <v>17</v>
      </c>
    </row>
    <row r="644" spans="2:21" ht="10.8" thickBot="1" x14ac:dyDescent="0.45">
      <c r="B644" s="37" t="s">
        <v>47</v>
      </c>
      <c r="C644" s="38"/>
      <c r="D644" s="38"/>
      <c r="E644" s="38"/>
      <c r="F644" s="38"/>
      <c r="G644" s="48"/>
      <c r="I644" s="86">
        <f>SUM(I636:I643)</f>
        <v>32</v>
      </c>
      <c r="J644" s="87">
        <f>SUM(J636:J643)</f>
        <v>32</v>
      </c>
      <c r="K644" s="88">
        <f>SUM(K636:K643)</f>
        <v>32</v>
      </c>
      <c r="L644" s="59">
        <f>SUM(L636:L643)</f>
        <v>96</v>
      </c>
    </row>
    <row r="645" spans="2:21" x14ac:dyDescent="0.35">
      <c r="C645" s="67" t="s">
        <v>574</v>
      </c>
      <c r="H645" s="2"/>
    </row>
    <row r="646" spans="2:21" ht="10.5" thickBot="1" x14ac:dyDescent="0.4">
      <c r="C646" s="67"/>
      <c r="H646" s="2"/>
    </row>
    <row r="647" spans="2:21" ht="10.8" thickBot="1" x14ac:dyDescent="0.45">
      <c r="B647" s="3" t="s">
        <v>704</v>
      </c>
      <c r="C647" s="4"/>
      <c r="D647" s="4"/>
      <c r="E647" s="4"/>
      <c r="F647" s="4"/>
      <c r="G647" s="4"/>
      <c r="I647" s="230" t="s">
        <v>0</v>
      </c>
      <c r="J647" s="231"/>
      <c r="K647" s="231"/>
      <c r="L647" s="232"/>
    </row>
    <row r="648" spans="2:21" ht="10.5" thickBot="1" x14ac:dyDescent="0.4">
      <c r="U648" s="2"/>
    </row>
    <row r="649" spans="2:21" ht="10.8" thickBot="1" x14ac:dyDescent="0.45">
      <c r="B649" s="5"/>
      <c r="C649" s="89"/>
      <c r="D649" s="89"/>
      <c r="E649" s="7"/>
      <c r="F649" s="8" t="s">
        <v>4</v>
      </c>
      <c r="G649" s="8" t="s">
        <v>251</v>
      </c>
      <c r="I649" s="9" t="s">
        <v>6</v>
      </c>
      <c r="J649" s="10" t="s">
        <v>7</v>
      </c>
      <c r="K649" s="11" t="s">
        <v>8</v>
      </c>
      <c r="L649" s="90" t="s">
        <v>9</v>
      </c>
      <c r="M649" s="13"/>
      <c r="N649" s="13"/>
      <c r="O649" s="13"/>
      <c r="P649" s="13"/>
      <c r="Q649" s="13"/>
      <c r="R649" s="13"/>
    </row>
    <row r="650" spans="2:21" x14ac:dyDescent="0.35">
      <c r="B650" s="225" t="s">
        <v>48</v>
      </c>
      <c r="C650" s="49" t="s">
        <v>11</v>
      </c>
      <c r="D650" s="42" t="s">
        <v>582</v>
      </c>
      <c r="E650" s="44" t="s">
        <v>583</v>
      </c>
      <c r="F650" s="21">
        <v>5</v>
      </c>
      <c r="G650" s="45" t="str">
        <f t="shared" ref="G650:G673" si="82">CONCATENATE(S650,T650,U650,E650)</f>
        <v>Interclub - Surfboats - Women's Surfboat: open</v>
      </c>
      <c r="I650" s="42">
        <v>5</v>
      </c>
      <c r="J650" s="43">
        <v>5</v>
      </c>
      <c r="K650" s="46">
        <v>5</v>
      </c>
      <c r="L650" s="21">
        <f>SUM(I650:K650)</f>
        <v>15</v>
      </c>
      <c r="S650" s="2" t="s">
        <v>584</v>
      </c>
      <c r="U650" s="1" t="s">
        <v>14</v>
      </c>
    </row>
    <row r="651" spans="2:21" x14ac:dyDescent="0.35">
      <c r="B651" s="226"/>
      <c r="C651" s="22" t="s">
        <v>15</v>
      </c>
      <c r="D651" s="27" t="s">
        <v>585</v>
      </c>
      <c r="E651" s="24" t="s">
        <v>583</v>
      </c>
      <c r="F651" s="25">
        <v>5</v>
      </c>
      <c r="G651" s="18" t="str">
        <f t="shared" si="82"/>
        <v>Interclub - Surfboats - Men's Surfboat: open</v>
      </c>
      <c r="I651" s="27">
        <v>5</v>
      </c>
      <c r="J651" s="23">
        <v>5</v>
      </c>
      <c r="K651" s="28">
        <v>5</v>
      </c>
      <c r="L651" s="25">
        <f>SUM(I651:K651)</f>
        <v>15</v>
      </c>
      <c r="S651" s="2" t="s">
        <v>584</v>
      </c>
      <c r="U651" s="1" t="s">
        <v>17</v>
      </c>
    </row>
    <row r="652" spans="2:21" x14ac:dyDescent="0.35">
      <c r="B652" s="226"/>
      <c r="C652" s="22" t="s">
        <v>11</v>
      </c>
      <c r="D652" s="27" t="s">
        <v>589</v>
      </c>
      <c r="E652" s="24" t="s">
        <v>587</v>
      </c>
      <c r="F652" s="25">
        <v>5</v>
      </c>
      <c r="G652" s="18" t="str">
        <f t="shared" si="82"/>
        <v>Interclub - Surfboats - Women's Surfboat: reserve grade</v>
      </c>
      <c r="I652" s="27">
        <v>5</v>
      </c>
      <c r="J652" s="23">
        <v>5</v>
      </c>
      <c r="K652" s="28">
        <v>5</v>
      </c>
      <c r="L652" s="25">
        <f t="shared" ref="L652:L656" si="83">SUM(I652:K652)</f>
        <v>15</v>
      </c>
      <c r="S652" s="2" t="s">
        <v>584</v>
      </c>
      <c r="U652" s="1" t="s">
        <v>14</v>
      </c>
    </row>
    <row r="653" spans="2:21" x14ac:dyDescent="0.35">
      <c r="B653" s="226"/>
      <c r="C653" s="22" t="s">
        <v>15</v>
      </c>
      <c r="D653" s="27" t="s">
        <v>591</v>
      </c>
      <c r="E653" s="24" t="s">
        <v>587</v>
      </c>
      <c r="F653" s="25">
        <v>5</v>
      </c>
      <c r="G653" s="18" t="str">
        <f t="shared" si="82"/>
        <v>Interclub - Surfboats - Men's Surfboat: reserve grade</v>
      </c>
      <c r="I653" s="27">
        <v>5</v>
      </c>
      <c r="J653" s="23">
        <v>5</v>
      </c>
      <c r="K653" s="28">
        <v>5</v>
      </c>
      <c r="L653" s="25">
        <f t="shared" ref="L653" si="84">SUM(I653:K653)</f>
        <v>15</v>
      </c>
      <c r="S653" s="2" t="s">
        <v>584</v>
      </c>
      <c r="U653" s="1" t="s">
        <v>17</v>
      </c>
    </row>
    <row r="654" spans="2:21" x14ac:dyDescent="0.35">
      <c r="B654" s="226"/>
      <c r="C654" s="22" t="s">
        <v>11</v>
      </c>
      <c r="D654" s="27" t="s">
        <v>593</v>
      </c>
      <c r="E654" s="24" t="s">
        <v>590</v>
      </c>
      <c r="F654" s="25">
        <v>5</v>
      </c>
      <c r="G654" s="18" t="str">
        <f t="shared" si="82"/>
        <v>Interclub - Surfboats - Women's Surfboat: under 23 years</v>
      </c>
      <c r="I654" s="27">
        <v>5</v>
      </c>
      <c r="J654" s="23">
        <v>5</v>
      </c>
      <c r="K654" s="28">
        <v>5</v>
      </c>
      <c r="L654" s="25">
        <f t="shared" si="83"/>
        <v>15</v>
      </c>
      <c r="S654" s="2" t="s">
        <v>584</v>
      </c>
      <c r="U654" s="1" t="s">
        <v>14</v>
      </c>
    </row>
    <row r="655" spans="2:21" x14ac:dyDescent="0.35">
      <c r="B655" s="226"/>
      <c r="C655" s="22" t="s">
        <v>15</v>
      </c>
      <c r="D655" s="27" t="s">
        <v>595</v>
      </c>
      <c r="E655" s="24" t="s">
        <v>590</v>
      </c>
      <c r="F655" s="25">
        <v>5</v>
      </c>
      <c r="G655" s="18" t="str">
        <f t="shared" si="82"/>
        <v>Interclub - Surfboats - Men's Surfboat: under 23 years</v>
      </c>
      <c r="I655" s="27">
        <v>5</v>
      </c>
      <c r="J655" s="23">
        <v>5</v>
      </c>
      <c r="K655" s="28">
        <v>5</v>
      </c>
      <c r="L655" s="25">
        <f t="shared" si="83"/>
        <v>15</v>
      </c>
      <c r="S655" s="2" t="s">
        <v>584</v>
      </c>
      <c r="U655" s="1" t="s">
        <v>17</v>
      </c>
    </row>
    <row r="656" spans="2:21" x14ac:dyDescent="0.35">
      <c r="B656" s="226"/>
      <c r="C656" s="22" t="s">
        <v>11</v>
      </c>
      <c r="D656" s="27" t="s">
        <v>596</v>
      </c>
      <c r="E656" s="24" t="s">
        <v>592</v>
      </c>
      <c r="F656" s="25">
        <v>5</v>
      </c>
      <c r="G656" s="18" t="str">
        <f t="shared" si="82"/>
        <v>Interclub - Surfboats - Women's Surfboat: under 19 years</v>
      </c>
      <c r="I656" s="27">
        <v>5</v>
      </c>
      <c r="J656" s="23">
        <v>5</v>
      </c>
      <c r="K656" s="28">
        <v>5</v>
      </c>
      <c r="L656" s="25">
        <f t="shared" si="83"/>
        <v>15</v>
      </c>
      <c r="S656" s="2" t="s">
        <v>584</v>
      </c>
      <c r="U656" s="1" t="s">
        <v>14</v>
      </c>
    </row>
    <row r="657" spans="2:21" x14ac:dyDescent="0.35">
      <c r="B657" s="226"/>
      <c r="C657" s="22" t="s">
        <v>15</v>
      </c>
      <c r="D657" s="27" t="s">
        <v>598</v>
      </c>
      <c r="E657" s="24" t="s">
        <v>592</v>
      </c>
      <c r="F657" s="25">
        <v>5</v>
      </c>
      <c r="G657" s="18" t="str">
        <f t="shared" ref="G657" si="85">CONCATENATE(S657,T657,U657,E657)</f>
        <v>Interclub - Surfboats - Men's Surfboat: under 19 years</v>
      </c>
      <c r="I657" s="27">
        <v>5</v>
      </c>
      <c r="J657" s="23">
        <v>5</v>
      </c>
      <c r="K657" s="28">
        <v>5</v>
      </c>
      <c r="L657" s="25">
        <f t="shared" ref="L657" si="86">SUM(I657:K657)</f>
        <v>15</v>
      </c>
      <c r="S657" s="2" t="s">
        <v>584</v>
      </c>
      <c r="U657" s="1" t="s">
        <v>17</v>
      </c>
    </row>
    <row r="658" spans="2:21" x14ac:dyDescent="0.35">
      <c r="B658" s="226"/>
      <c r="C658" s="22" t="s">
        <v>11</v>
      </c>
      <c r="D658" s="27" t="s">
        <v>599</v>
      </c>
      <c r="E658" s="24" t="s">
        <v>594</v>
      </c>
      <c r="F658" s="25">
        <v>5</v>
      </c>
      <c r="G658" s="18" t="str">
        <f t="shared" si="82"/>
        <v>Interclub - Surfboats - Women's Master's Surfboat 120+</v>
      </c>
      <c r="I658" s="27">
        <v>5</v>
      </c>
      <c r="J658" s="23">
        <v>5</v>
      </c>
      <c r="K658" s="28">
        <v>5</v>
      </c>
      <c r="L658" s="25">
        <f>SUM(I658:K658)</f>
        <v>15</v>
      </c>
      <c r="S658" s="2" t="s">
        <v>584</v>
      </c>
      <c r="U658" s="1" t="s">
        <v>14</v>
      </c>
    </row>
    <row r="659" spans="2:21" x14ac:dyDescent="0.35">
      <c r="B659" s="226"/>
      <c r="C659" s="22" t="s">
        <v>15</v>
      </c>
      <c r="D659" s="27" t="s">
        <v>601</v>
      </c>
      <c r="E659" s="24" t="s">
        <v>594</v>
      </c>
      <c r="F659" s="25">
        <v>5</v>
      </c>
      <c r="G659" s="18" t="str">
        <f t="shared" si="82"/>
        <v>Interclub - Surfboats - Men's Master's Surfboat 120+</v>
      </c>
      <c r="I659" s="27">
        <v>5</v>
      </c>
      <c r="J659" s="23">
        <v>5</v>
      </c>
      <c r="K659" s="28">
        <v>5</v>
      </c>
      <c r="L659" s="25">
        <f>SUM(I659:K659)</f>
        <v>15</v>
      </c>
      <c r="S659" s="2" t="s">
        <v>584</v>
      </c>
      <c r="U659" s="1" t="s">
        <v>17</v>
      </c>
    </row>
    <row r="660" spans="2:21" x14ac:dyDescent="0.35">
      <c r="B660" s="226"/>
      <c r="C660" s="22" t="s">
        <v>11</v>
      </c>
      <c r="D660" s="27" t="s">
        <v>602</v>
      </c>
      <c r="E660" s="24" t="s">
        <v>597</v>
      </c>
      <c r="F660" s="25">
        <v>5</v>
      </c>
      <c r="G660" s="18" t="str">
        <f t="shared" si="82"/>
        <v>Interclub - Surfboats - Women's Master's Surfboat 140+</v>
      </c>
      <c r="I660" s="27">
        <v>5</v>
      </c>
      <c r="J660" s="23">
        <v>5</v>
      </c>
      <c r="K660" s="28">
        <v>5</v>
      </c>
      <c r="L660" s="25">
        <f>SUM(I660:K660)</f>
        <v>15</v>
      </c>
      <c r="S660" s="2" t="s">
        <v>584</v>
      </c>
      <c r="U660" s="1" t="s">
        <v>14</v>
      </c>
    </row>
    <row r="661" spans="2:21" x14ac:dyDescent="0.35">
      <c r="B661" s="226"/>
      <c r="C661" s="22" t="s">
        <v>15</v>
      </c>
      <c r="D661" s="27" t="s">
        <v>604</v>
      </c>
      <c r="E661" s="24" t="s">
        <v>597</v>
      </c>
      <c r="F661" s="25">
        <v>5</v>
      </c>
      <c r="G661" s="18" t="str">
        <f t="shared" si="82"/>
        <v>Interclub - Surfboats - Men's Master's Surfboat 140+</v>
      </c>
      <c r="I661" s="27">
        <v>5</v>
      </c>
      <c r="J661" s="23">
        <v>5</v>
      </c>
      <c r="K661" s="28">
        <v>5</v>
      </c>
      <c r="L661" s="25">
        <f t="shared" ref="L661:L671" si="87">SUM(I661:K661)</f>
        <v>15</v>
      </c>
      <c r="S661" s="2" t="s">
        <v>584</v>
      </c>
      <c r="U661" s="1" t="s">
        <v>17</v>
      </c>
    </row>
    <row r="662" spans="2:21" x14ac:dyDescent="0.35">
      <c r="B662" s="226"/>
      <c r="C662" s="22" t="s">
        <v>11</v>
      </c>
      <c r="D662" s="27" t="s">
        <v>605</v>
      </c>
      <c r="E662" s="24" t="s">
        <v>600</v>
      </c>
      <c r="F662" s="25">
        <v>5</v>
      </c>
      <c r="G662" s="18" t="str">
        <f t="shared" si="82"/>
        <v>Interclub - Surfboats - Women's Master's Surfboat 160+</v>
      </c>
      <c r="I662" s="27">
        <v>5</v>
      </c>
      <c r="J662" s="23">
        <v>5</v>
      </c>
      <c r="K662" s="28">
        <v>5</v>
      </c>
      <c r="L662" s="25">
        <f t="shared" si="87"/>
        <v>15</v>
      </c>
      <c r="S662" s="2" t="s">
        <v>584</v>
      </c>
      <c r="U662" s="1" t="s">
        <v>14</v>
      </c>
    </row>
    <row r="663" spans="2:21" x14ac:dyDescent="0.35">
      <c r="B663" s="226"/>
      <c r="C663" s="22" t="s">
        <v>15</v>
      </c>
      <c r="D663" s="27" t="s">
        <v>607</v>
      </c>
      <c r="E663" s="24" t="s">
        <v>600</v>
      </c>
      <c r="F663" s="25">
        <v>5</v>
      </c>
      <c r="G663" s="18" t="str">
        <f t="shared" si="82"/>
        <v>Interclub - Surfboats - Men's Master's Surfboat 160+</v>
      </c>
      <c r="I663" s="27">
        <v>5</v>
      </c>
      <c r="J663" s="23">
        <v>5</v>
      </c>
      <c r="K663" s="28">
        <v>5</v>
      </c>
      <c r="L663" s="25">
        <f t="shared" si="87"/>
        <v>15</v>
      </c>
      <c r="S663" s="2" t="s">
        <v>584</v>
      </c>
      <c r="U663" s="1" t="s">
        <v>17</v>
      </c>
    </row>
    <row r="664" spans="2:21" x14ac:dyDescent="0.35">
      <c r="B664" s="226"/>
      <c r="C664" s="22" t="s">
        <v>11</v>
      </c>
      <c r="D664" s="27" t="s">
        <v>608</v>
      </c>
      <c r="E664" s="24" t="s">
        <v>603</v>
      </c>
      <c r="F664" s="25">
        <v>5</v>
      </c>
      <c r="G664" s="18" t="str">
        <f t="shared" si="82"/>
        <v>Interclub - Surfboats - Women's Master's Surfboat 180+</v>
      </c>
      <c r="I664" s="27">
        <v>5</v>
      </c>
      <c r="J664" s="23">
        <v>5</v>
      </c>
      <c r="K664" s="28">
        <v>5</v>
      </c>
      <c r="L664" s="25">
        <f t="shared" si="87"/>
        <v>15</v>
      </c>
      <c r="S664" s="2" t="s">
        <v>584</v>
      </c>
      <c r="U664" s="1" t="s">
        <v>14</v>
      </c>
    </row>
    <row r="665" spans="2:21" x14ac:dyDescent="0.35">
      <c r="B665" s="226"/>
      <c r="C665" s="22" t="s">
        <v>15</v>
      </c>
      <c r="D665" s="27" t="s">
        <v>610</v>
      </c>
      <c r="E665" s="24" t="s">
        <v>603</v>
      </c>
      <c r="F665" s="25">
        <v>5</v>
      </c>
      <c r="G665" s="18" t="str">
        <f t="shared" si="82"/>
        <v>Interclub - Surfboats - Men's Master's Surfboat 180+</v>
      </c>
      <c r="I665" s="27">
        <v>5</v>
      </c>
      <c r="J665" s="23">
        <v>5</v>
      </c>
      <c r="K665" s="28">
        <v>5</v>
      </c>
      <c r="L665" s="25">
        <f t="shared" si="87"/>
        <v>15</v>
      </c>
      <c r="S665" s="2" t="s">
        <v>584</v>
      </c>
      <c r="U665" s="1" t="s">
        <v>17</v>
      </c>
    </row>
    <row r="666" spans="2:21" x14ac:dyDescent="0.35">
      <c r="B666" s="226"/>
      <c r="C666" s="22" t="s">
        <v>11</v>
      </c>
      <c r="D666" s="27" t="s">
        <v>611</v>
      </c>
      <c r="E666" s="24" t="s">
        <v>606</v>
      </c>
      <c r="F666" s="25">
        <v>5</v>
      </c>
      <c r="G666" s="18" t="str">
        <f t="shared" si="82"/>
        <v>Interclub - Surfboats - Women's Master's Surfboat 200+</v>
      </c>
      <c r="I666" s="27">
        <v>5</v>
      </c>
      <c r="J666" s="23">
        <v>5</v>
      </c>
      <c r="K666" s="28">
        <v>5</v>
      </c>
      <c r="L666" s="25">
        <f t="shared" si="87"/>
        <v>15</v>
      </c>
      <c r="S666" s="2" t="s">
        <v>584</v>
      </c>
      <c r="U666" s="1" t="s">
        <v>14</v>
      </c>
    </row>
    <row r="667" spans="2:21" x14ac:dyDescent="0.35">
      <c r="B667" s="226"/>
      <c r="C667" s="22" t="s">
        <v>15</v>
      </c>
      <c r="D667" s="27" t="s">
        <v>613</v>
      </c>
      <c r="E667" s="24" t="s">
        <v>606</v>
      </c>
      <c r="F667" s="25">
        <v>5</v>
      </c>
      <c r="G667" s="18" t="str">
        <f t="shared" si="82"/>
        <v>Interclub - Surfboats - Men's Master's Surfboat 200+</v>
      </c>
      <c r="I667" s="27">
        <v>5</v>
      </c>
      <c r="J667" s="23">
        <v>5</v>
      </c>
      <c r="K667" s="28">
        <v>5</v>
      </c>
      <c r="L667" s="25">
        <f t="shared" si="87"/>
        <v>15</v>
      </c>
      <c r="S667" s="2" t="s">
        <v>584</v>
      </c>
      <c r="U667" s="1" t="s">
        <v>17</v>
      </c>
    </row>
    <row r="668" spans="2:21" x14ac:dyDescent="0.35">
      <c r="B668" s="226"/>
      <c r="C668" s="22" t="s">
        <v>11</v>
      </c>
      <c r="D668" s="27" t="s">
        <v>614</v>
      </c>
      <c r="E668" s="24" t="s">
        <v>609</v>
      </c>
      <c r="F668" s="25">
        <v>5</v>
      </c>
      <c r="G668" s="18" t="str">
        <f t="shared" si="82"/>
        <v>Interclub - Surfboats - Women's Master's Surfboat 220+</v>
      </c>
      <c r="I668" s="27">
        <v>5</v>
      </c>
      <c r="J668" s="23">
        <v>5</v>
      </c>
      <c r="K668" s="28">
        <v>5</v>
      </c>
      <c r="L668" s="25">
        <f>SUM(I668:K668)</f>
        <v>15</v>
      </c>
      <c r="S668" s="2" t="s">
        <v>584</v>
      </c>
      <c r="U668" s="1" t="s">
        <v>14</v>
      </c>
    </row>
    <row r="669" spans="2:21" x14ac:dyDescent="0.35">
      <c r="B669" s="226"/>
      <c r="C669" s="22" t="s">
        <v>15</v>
      </c>
      <c r="D669" s="27" t="s">
        <v>616</v>
      </c>
      <c r="E669" s="24" t="s">
        <v>609</v>
      </c>
      <c r="F669" s="25">
        <v>5</v>
      </c>
      <c r="G669" s="18" t="str">
        <f t="shared" si="82"/>
        <v>Interclub - Surfboats - Men's Master's Surfboat 220+</v>
      </c>
      <c r="I669" s="27">
        <v>5</v>
      </c>
      <c r="J669" s="23">
        <v>5</v>
      </c>
      <c r="K669" s="28">
        <v>5</v>
      </c>
      <c r="L669" s="25">
        <f>SUM(I669:K669)</f>
        <v>15</v>
      </c>
      <c r="S669" s="2" t="s">
        <v>584</v>
      </c>
      <c r="U669" s="1" t="s">
        <v>17</v>
      </c>
    </row>
    <row r="670" spans="2:21" x14ac:dyDescent="0.35">
      <c r="B670" s="226"/>
      <c r="C670" s="22" t="s">
        <v>11</v>
      </c>
      <c r="D670" s="27" t="s">
        <v>651</v>
      </c>
      <c r="E670" s="24" t="s">
        <v>612</v>
      </c>
      <c r="F670" s="25">
        <v>5</v>
      </c>
      <c r="G670" s="18" t="str">
        <f t="shared" si="82"/>
        <v>Interclub - Surfboats - Women's Master's Surfboat 240+</v>
      </c>
      <c r="I670" s="27">
        <v>5</v>
      </c>
      <c r="J670" s="23">
        <v>5</v>
      </c>
      <c r="K670" s="28">
        <v>5</v>
      </c>
      <c r="L670" s="25">
        <f t="shared" si="87"/>
        <v>15</v>
      </c>
      <c r="S670" s="2" t="s">
        <v>584</v>
      </c>
      <c r="U670" s="1" t="s">
        <v>14</v>
      </c>
    </row>
    <row r="671" spans="2:21" x14ac:dyDescent="0.35">
      <c r="B671" s="226"/>
      <c r="C671" s="22" t="s">
        <v>15</v>
      </c>
      <c r="D671" s="27" t="s">
        <v>652</v>
      </c>
      <c r="E671" s="24" t="s">
        <v>612</v>
      </c>
      <c r="F671" s="25">
        <v>5</v>
      </c>
      <c r="G671" s="18" t="str">
        <f t="shared" si="82"/>
        <v>Interclub - Surfboats - Men's Master's Surfboat 240+</v>
      </c>
      <c r="I671" s="27">
        <v>5</v>
      </c>
      <c r="J671" s="23">
        <v>5</v>
      </c>
      <c r="K671" s="28">
        <v>5</v>
      </c>
      <c r="L671" s="25">
        <f t="shared" si="87"/>
        <v>15</v>
      </c>
      <c r="S671" s="2" t="s">
        <v>584</v>
      </c>
      <c r="U671" s="1" t="s">
        <v>17</v>
      </c>
    </row>
    <row r="672" spans="2:21" x14ac:dyDescent="0.35">
      <c r="B672" s="226"/>
      <c r="C672" s="22" t="s">
        <v>11</v>
      </c>
      <c r="D672" s="27" t="s">
        <v>653</v>
      </c>
      <c r="E672" s="24" t="s">
        <v>615</v>
      </c>
      <c r="F672" s="25">
        <v>5</v>
      </c>
      <c r="G672" s="18" t="str">
        <f t="shared" si="82"/>
        <v>Interclub - Surfboats - Women's Master's Surfboat 260+</v>
      </c>
      <c r="I672" s="27">
        <v>5</v>
      </c>
      <c r="J672" s="23">
        <v>5</v>
      </c>
      <c r="K672" s="28">
        <v>5</v>
      </c>
      <c r="L672" s="25">
        <f>SUM(I672:K672)</f>
        <v>15</v>
      </c>
      <c r="S672" s="2" t="s">
        <v>584</v>
      </c>
      <c r="U672" s="1" t="s">
        <v>14</v>
      </c>
    </row>
    <row r="673" spans="2:21" ht="10.5" thickBot="1" x14ac:dyDescent="0.4">
      <c r="B673" s="227"/>
      <c r="C673" s="30" t="s">
        <v>15</v>
      </c>
      <c r="D673" s="34" t="s">
        <v>654</v>
      </c>
      <c r="E673" s="31" t="s">
        <v>615</v>
      </c>
      <c r="F673" s="32">
        <v>5</v>
      </c>
      <c r="G673" s="55" t="str">
        <f t="shared" si="82"/>
        <v>Interclub - Surfboats - Men's Master's Surfboat 260+</v>
      </c>
      <c r="I673" s="34">
        <v>5</v>
      </c>
      <c r="J673" s="35">
        <v>5</v>
      </c>
      <c r="K673" s="36">
        <v>5</v>
      </c>
      <c r="L673" s="32">
        <f>SUM(I673:K673)</f>
        <v>15</v>
      </c>
      <c r="S673" s="2" t="s">
        <v>584</v>
      </c>
      <c r="U673" s="1" t="s">
        <v>17</v>
      </c>
    </row>
    <row r="674" spans="2:21" ht="10.8" thickBot="1" x14ac:dyDescent="0.45">
      <c r="B674" s="37" t="s">
        <v>47</v>
      </c>
      <c r="C674" s="38"/>
      <c r="D674" s="38"/>
      <c r="E674" s="38"/>
      <c r="F674" s="38"/>
      <c r="G674" s="38"/>
      <c r="I674" s="86">
        <f>SUM(I650:I673)</f>
        <v>120</v>
      </c>
      <c r="J674" s="87">
        <f>SUM(J650:J673)</f>
        <v>120</v>
      </c>
      <c r="K674" s="91">
        <f>SUM(K650:K673)</f>
        <v>120</v>
      </c>
      <c r="L674" s="59">
        <f>SUM(L650:L673)</f>
        <v>360</v>
      </c>
    </row>
    <row r="675" spans="2:21" ht="10.5" x14ac:dyDescent="0.4">
      <c r="M675" s="92"/>
      <c r="N675" s="92"/>
      <c r="O675" s="92"/>
      <c r="P675" s="92"/>
      <c r="Q675" s="92"/>
      <c r="R675" s="92"/>
      <c r="U675" s="2"/>
    </row>
    <row r="676" spans="2:21" ht="10.8" thickBot="1" x14ac:dyDescent="0.45">
      <c r="B676" s="51"/>
      <c r="C676" s="51"/>
      <c r="D676" s="51"/>
      <c r="E676" s="51"/>
      <c r="F676" s="13"/>
      <c r="G676" s="13"/>
      <c r="I676" s="1"/>
      <c r="U676" s="2"/>
    </row>
    <row r="677" spans="2:21" ht="10.8" thickBot="1" x14ac:dyDescent="0.45">
      <c r="B677" s="3" t="s">
        <v>705</v>
      </c>
      <c r="C677" s="4"/>
      <c r="D677" s="4"/>
      <c r="E677" s="4"/>
      <c r="F677" s="4"/>
      <c r="G677" s="4"/>
      <c r="I677" s="230" t="s">
        <v>0</v>
      </c>
      <c r="J677" s="231"/>
      <c r="K677" s="231"/>
      <c r="L677" s="232"/>
      <c r="M677" s="13"/>
      <c r="N677" s="13"/>
      <c r="O677" s="13"/>
      <c r="P677" s="13"/>
      <c r="Q677" s="13"/>
      <c r="R677" s="13"/>
      <c r="U677" s="2"/>
    </row>
    <row r="678" spans="2:21" ht="10.5" thickBot="1" x14ac:dyDescent="0.4">
      <c r="U678" s="2"/>
    </row>
    <row r="679" spans="2:21" ht="10.8" thickBot="1" x14ac:dyDescent="0.45">
      <c r="B679" s="5"/>
      <c r="C679" s="89"/>
      <c r="D679" s="89"/>
      <c r="E679" s="7"/>
      <c r="F679" s="93" t="s">
        <v>4</v>
      </c>
      <c r="G679" s="6" t="s">
        <v>617</v>
      </c>
      <c r="I679" s="9" t="s">
        <v>6</v>
      </c>
      <c r="J679" s="10" t="s">
        <v>7</v>
      </c>
      <c r="K679" s="11" t="s">
        <v>8</v>
      </c>
      <c r="L679" s="12" t="s">
        <v>9</v>
      </c>
      <c r="M679" s="13"/>
      <c r="N679" s="13"/>
      <c r="O679" s="13"/>
      <c r="P679" s="13"/>
      <c r="Q679" s="13"/>
      <c r="R679" s="13"/>
      <c r="U679" s="2"/>
    </row>
    <row r="680" spans="2:21" ht="10.5" x14ac:dyDescent="0.4">
      <c r="B680" s="236" t="s">
        <v>48</v>
      </c>
      <c r="C680" s="27" t="s">
        <v>11</v>
      </c>
      <c r="D680" s="23" t="s">
        <v>618</v>
      </c>
      <c r="E680" s="94" t="s">
        <v>619</v>
      </c>
      <c r="F680" s="95">
        <v>1</v>
      </c>
      <c r="G680" s="94" t="str">
        <f t="shared" ref="G680:G696" si="88">CONCATENATE(S680,T680,U680,E680)</f>
        <v>Interclub - Extra Events - Women's 2 km Beach Run: open</v>
      </c>
      <c r="I680" s="27">
        <v>1</v>
      </c>
      <c r="J680" s="23">
        <v>1</v>
      </c>
      <c r="K680" s="28">
        <v>1</v>
      </c>
      <c r="L680" s="25">
        <f t="shared" ref="L680:L696" si="89">SUM(I680:K680)</f>
        <v>3</v>
      </c>
      <c r="M680" s="13"/>
      <c r="N680" s="13"/>
      <c r="O680" s="13"/>
      <c r="P680" s="13"/>
      <c r="Q680" s="13"/>
      <c r="R680" s="13"/>
      <c r="S680" s="2" t="s">
        <v>620</v>
      </c>
      <c r="U680" s="1" t="s">
        <v>14</v>
      </c>
    </row>
    <row r="681" spans="2:21" ht="10.5" x14ac:dyDescent="0.4">
      <c r="B681" s="237"/>
      <c r="C681" s="71" t="s">
        <v>15</v>
      </c>
      <c r="D681" s="23" t="s">
        <v>621</v>
      </c>
      <c r="E681" s="96" t="s">
        <v>619</v>
      </c>
      <c r="F681" s="97">
        <v>1</v>
      </c>
      <c r="G681" s="94" t="str">
        <f t="shared" si="88"/>
        <v>Interclub - Extra Events - Men's 2 km Beach Run: open</v>
      </c>
      <c r="I681" s="27">
        <v>1</v>
      </c>
      <c r="J681" s="23">
        <v>1</v>
      </c>
      <c r="K681" s="28">
        <v>1</v>
      </c>
      <c r="L681" s="25">
        <f t="shared" si="89"/>
        <v>3</v>
      </c>
      <c r="M681" s="13"/>
      <c r="N681" s="13"/>
      <c r="O681" s="13"/>
      <c r="P681" s="13"/>
      <c r="Q681" s="13"/>
      <c r="R681" s="13"/>
      <c r="S681" s="2" t="s">
        <v>620</v>
      </c>
      <c r="U681" s="1" t="s">
        <v>17</v>
      </c>
    </row>
    <row r="682" spans="2:21" ht="10.5" x14ac:dyDescent="0.4">
      <c r="B682" s="237"/>
      <c r="C682" s="71" t="s">
        <v>11</v>
      </c>
      <c r="D682" s="131" t="s">
        <v>622</v>
      </c>
      <c r="E682" s="96" t="s">
        <v>623</v>
      </c>
      <c r="F682" s="97">
        <v>1</v>
      </c>
      <c r="G682" s="94" t="str">
        <f t="shared" si="88"/>
        <v>Interclub - Extra Events - Women's 2 km Beach run: under 19</v>
      </c>
      <c r="I682" s="27">
        <v>1</v>
      </c>
      <c r="J682" s="23">
        <v>1</v>
      </c>
      <c r="K682" s="28">
        <v>1</v>
      </c>
      <c r="L682" s="25">
        <f t="shared" si="89"/>
        <v>3</v>
      </c>
      <c r="M682" s="13"/>
      <c r="N682" s="13"/>
      <c r="O682" s="13"/>
      <c r="P682" s="13"/>
      <c r="Q682" s="13"/>
      <c r="R682" s="13"/>
      <c r="S682" s="2" t="s">
        <v>620</v>
      </c>
      <c r="U682" s="1" t="s">
        <v>14</v>
      </c>
    </row>
    <row r="683" spans="2:21" ht="10.5" x14ac:dyDescent="0.4">
      <c r="B683" s="237"/>
      <c r="C683" s="71" t="s">
        <v>15</v>
      </c>
      <c r="D683" s="131" t="s">
        <v>624</v>
      </c>
      <c r="E683" s="96" t="s">
        <v>623</v>
      </c>
      <c r="F683" s="97">
        <v>1</v>
      </c>
      <c r="G683" s="94" t="str">
        <f t="shared" si="88"/>
        <v>Interclub - Extra Events - Men's 2 km Beach run: under 19</v>
      </c>
      <c r="I683" s="27">
        <v>1</v>
      </c>
      <c r="J683" s="23">
        <v>1</v>
      </c>
      <c r="K683" s="28">
        <v>1</v>
      </c>
      <c r="L683" s="25">
        <f t="shared" si="89"/>
        <v>3</v>
      </c>
      <c r="M683" s="13"/>
      <c r="N683" s="13"/>
      <c r="O683" s="13"/>
      <c r="P683" s="13"/>
      <c r="Q683" s="13"/>
      <c r="R683" s="13"/>
      <c r="S683" s="2" t="s">
        <v>620</v>
      </c>
      <c r="U683" s="1" t="s">
        <v>17</v>
      </c>
    </row>
    <row r="684" spans="2:21" x14ac:dyDescent="0.35">
      <c r="B684" s="237"/>
      <c r="C684" s="27" t="s">
        <v>586</v>
      </c>
      <c r="D684" s="15" t="s">
        <v>626</v>
      </c>
      <c r="E684" s="94" t="s">
        <v>625</v>
      </c>
      <c r="F684" s="95">
        <v>12</v>
      </c>
      <c r="G684" s="94" t="str">
        <f t="shared" si="88"/>
        <v>Interclub - Extra Events - Mixed Open March Past</v>
      </c>
      <c r="I684" s="27">
        <v>12</v>
      </c>
      <c r="J684" s="23">
        <v>12</v>
      </c>
      <c r="K684" s="28">
        <v>12</v>
      </c>
      <c r="L684" s="25">
        <f t="shared" si="89"/>
        <v>36</v>
      </c>
      <c r="S684" s="2" t="s">
        <v>620</v>
      </c>
      <c r="U684" s="1" t="s">
        <v>588</v>
      </c>
    </row>
    <row r="685" spans="2:21" x14ac:dyDescent="0.35">
      <c r="B685" s="237"/>
      <c r="C685" s="99" t="s">
        <v>586</v>
      </c>
      <c r="D685" s="23" t="s">
        <v>627</v>
      </c>
      <c r="E685" s="94" t="s">
        <v>648</v>
      </c>
      <c r="F685" s="95">
        <v>12</v>
      </c>
      <c r="G685" s="26" t="str">
        <f t="shared" si="88"/>
        <v>Interclub - Extra Events - Mixed Youth March Past</v>
      </c>
      <c r="H685" s="100"/>
      <c r="I685" s="101">
        <v>12</v>
      </c>
      <c r="J685" s="23">
        <v>12</v>
      </c>
      <c r="K685" s="84">
        <v>12</v>
      </c>
      <c r="L685" s="25">
        <f t="shared" si="89"/>
        <v>36</v>
      </c>
      <c r="S685" s="2" t="s">
        <v>620</v>
      </c>
      <c r="U685" s="1" t="s">
        <v>588</v>
      </c>
    </row>
    <row r="686" spans="2:21" x14ac:dyDescent="0.35">
      <c r="B686" s="237"/>
      <c r="C686" s="27" t="s">
        <v>11</v>
      </c>
      <c r="D686" s="23" t="s">
        <v>628</v>
      </c>
      <c r="E686" s="102" t="s">
        <v>629</v>
      </c>
      <c r="F686" s="103">
        <v>1</v>
      </c>
      <c r="G686" s="102" t="str">
        <f t="shared" si="88"/>
        <v>Interclub - Extra Events - Women's Long distance ski</v>
      </c>
      <c r="I686" s="132"/>
      <c r="J686" s="133"/>
      <c r="K686" s="134"/>
      <c r="L686" s="25">
        <f t="shared" si="89"/>
        <v>0</v>
      </c>
      <c r="S686" s="2" t="s">
        <v>620</v>
      </c>
      <c r="U686" s="1" t="s">
        <v>14</v>
      </c>
    </row>
    <row r="687" spans="2:21" x14ac:dyDescent="0.35">
      <c r="B687" s="237"/>
      <c r="C687" s="27" t="s">
        <v>15</v>
      </c>
      <c r="D687" s="23" t="s">
        <v>630</v>
      </c>
      <c r="E687" s="94" t="s">
        <v>629</v>
      </c>
      <c r="F687" s="95">
        <v>1</v>
      </c>
      <c r="G687" s="94" t="str">
        <f t="shared" si="88"/>
        <v>Interclub - Extra Events - Men's Long distance ski</v>
      </c>
      <c r="I687" s="135"/>
      <c r="J687" s="136"/>
      <c r="K687" s="137"/>
      <c r="L687" s="25">
        <f t="shared" si="89"/>
        <v>0</v>
      </c>
      <c r="S687" s="2" t="s">
        <v>620</v>
      </c>
      <c r="U687" s="1" t="s">
        <v>17</v>
      </c>
    </row>
    <row r="688" spans="2:21" x14ac:dyDescent="0.35">
      <c r="B688" s="237"/>
      <c r="C688" s="27" t="s">
        <v>11</v>
      </c>
      <c r="D688" s="23" t="s">
        <v>631</v>
      </c>
      <c r="E688" s="94" t="s">
        <v>632</v>
      </c>
      <c r="F688" s="95">
        <v>2</v>
      </c>
      <c r="G688" s="94" t="str">
        <f t="shared" si="88"/>
        <v>Interclub - Extra Events - Women's Long distance double ski</v>
      </c>
      <c r="I688" s="135"/>
      <c r="J688" s="136"/>
      <c r="K688" s="137"/>
      <c r="L688" s="25">
        <f t="shared" si="89"/>
        <v>0</v>
      </c>
      <c r="S688" s="2" t="s">
        <v>620</v>
      </c>
      <c r="U688" s="1" t="s">
        <v>14</v>
      </c>
    </row>
    <row r="689" spans="2:21" x14ac:dyDescent="0.35">
      <c r="B689" s="237"/>
      <c r="C689" s="27" t="s">
        <v>15</v>
      </c>
      <c r="D689" s="23" t="s">
        <v>633</v>
      </c>
      <c r="E689" s="94" t="s">
        <v>632</v>
      </c>
      <c r="F689" s="95">
        <v>2</v>
      </c>
      <c r="G689" s="94" t="str">
        <f t="shared" si="88"/>
        <v>Interclub - Extra Events - Men's Long distance double ski</v>
      </c>
      <c r="I689" s="135"/>
      <c r="J689" s="136"/>
      <c r="K689" s="137"/>
      <c r="L689" s="25">
        <f t="shared" si="89"/>
        <v>0</v>
      </c>
      <c r="S689" s="2" t="s">
        <v>620</v>
      </c>
      <c r="U689" s="1" t="s">
        <v>17</v>
      </c>
    </row>
    <row r="690" spans="2:21" x14ac:dyDescent="0.35">
      <c r="B690" s="237"/>
      <c r="C690" s="27" t="s">
        <v>586</v>
      </c>
      <c r="D690" s="23" t="s">
        <v>634</v>
      </c>
      <c r="E690" s="94" t="s">
        <v>632</v>
      </c>
      <c r="F690" s="95">
        <v>2</v>
      </c>
      <c r="G690" s="94" t="str">
        <f t="shared" si="88"/>
        <v>Interclub - Extra Events - Mixed Long distance double ski</v>
      </c>
      <c r="I690" s="135"/>
      <c r="J690" s="136"/>
      <c r="K690" s="137"/>
      <c r="L690" s="25">
        <f t="shared" si="89"/>
        <v>0</v>
      </c>
      <c r="S690" s="2" t="s">
        <v>620</v>
      </c>
      <c r="U690" s="1" t="s">
        <v>588</v>
      </c>
    </row>
    <row r="691" spans="2:21" x14ac:dyDescent="0.35">
      <c r="B691" s="237"/>
      <c r="C691" s="71" t="s">
        <v>11</v>
      </c>
      <c r="D691" s="23" t="s">
        <v>635</v>
      </c>
      <c r="E691" s="96" t="s">
        <v>636</v>
      </c>
      <c r="F691" s="97">
        <v>1</v>
      </c>
      <c r="G691" s="94" t="str">
        <f t="shared" si="88"/>
        <v>Interclub - Extra Events - Women's Long distance board paddle</v>
      </c>
      <c r="I691" s="135"/>
      <c r="J691" s="136"/>
      <c r="K691" s="137"/>
      <c r="L691" s="25">
        <f t="shared" si="89"/>
        <v>0</v>
      </c>
      <c r="S691" s="2" t="s">
        <v>620</v>
      </c>
      <c r="U691" s="1" t="s">
        <v>14</v>
      </c>
    </row>
    <row r="692" spans="2:21" ht="10.5" thickBot="1" x14ac:dyDescent="0.4">
      <c r="B692" s="237"/>
      <c r="C692" s="34" t="s">
        <v>15</v>
      </c>
      <c r="D692" s="35" t="s">
        <v>637</v>
      </c>
      <c r="E692" s="104" t="s">
        <v>636</v>
      </c>
      <c r="F692" s="105">
        <v>1</v>
      </c>
      <c r="G692" s="104" t="str">
        <f t="shared" si="88"/>
        <v>Interclub - Extra Events - Men's Long distance board paddle</v>
      </c>
      <c r="H692" s="106"/>
      <c r="I692" s="138"/>
      <c r="J692" s="139"/>
      <c r="K692" s="140"/>
      <c r="L692" s="32">
        <f t="shared" si="89"/>
        <v>0</v>
      </c>
      <c r="S692" s="2" t="s">
        <v>620</v>
      </c>
      <c r="U692" s="1" t="s">
        <v>17</v>
      </c>
    </row>
    <row r="693" spans="2:21" x14ac:dyDescent="0.35">
      <c r="B693" s="237"/>
      <c r="C693" s="107" t="s">
        <v>11</v>
      </c>
      <c r="D693" s="15" t="s">
        <v>638</v>
      </c>
      <c r="E693" s="108" t="s">
        <v>778</v>
      </c>
      <c r="F693" s="109" t="s">
        <v>512</v>
      </c>
      <c r="G693" s="102" t="str">
        <f t="shared" si="88"/>
        <v>Interclub - Extra Events - Women's 3x1km Beach Run Relay: open</v>
      </c>
      <c r="I693" s="19">
        <v>3</v>
      </c>
      <c r="J693" s="15">
        <v>3</v>
      </c>
      <c r="K693" s="20">
        <v>3</v>
      </c>
      <c r="L693" s="21">
        <f t="shared" si="89"/>
        <v>9</v>
      </c>
      <c r="S693" s="2" t="s">
        <v>620</v>
      </c>
      <c r="U693" s="1" t="s">
        <v>14</v>
      </c>
    </row>
    <row r="694" spans="2:21" x14ac:dyDescent="0.35">
      <c r="B694" s="237"/>
      <c r="C694" s="71" t="s">
        <v>15</v>
      </c>
      <c r="D694" s="23" t="s">
        <v>639</v>
      </c>
      <c r="E694" s="96" t="s">
        <v>778</v>
      </c>
      <c r="F694" s="97" t="s">
        <v>512</v>
      </c>
      <c r="G694" s="94" t="str">
        <f t="shared" si="88"/>
        <v>Interclub - Extra Events - Men's 3x1km Beach Run Relay: open</v>
      </c>
      <c r="I694" s="27">
        <v>3</v>
      </c>
      <c r="J694" s="23">
        <v>3</v>
      </c>
      <c r="K694" s="28">
        <v>3</v>
      </c>
      <c r="L694" s="25">
        <f t="shared" si="89"/>
        <v>9</v>
      </c>
      <c r="S694" s="2" t="s">
        <v>620</v>
      </c>
      <c r="U694" s="1" t="s">
        <v>17</v>
      </c>
    </row>
    <row r="695" spans="2:21" x14ac:dyDescent="0.35">
      <c r="B695" s="237"/>
      <c r="C695" s="71" t="s">
        <v>11</v>
      </c>
      <c r="D695" s="23" t="s">
        <v>640</v>
      </c>
      <c r="E695" s="96" t="s">
        <v>779</v>
      </c>
      <c r="F695" s="97" t="s">
        <v>512</v>
      </c>
      <c r="G695" s="94" t="str">
        <f t="shared" si="88"/>
        <v>Interclub - Extra Events - Women's 3x1km Beach Run Relay: under 19</v>
      </c>
      <c r="I695" s="27">
        <v>3</v>
      </c>
      <c r="J695" s="23">
        <v>3</v>
      </c>
      <c r="K695" s="28">
        <v>3</v>
      </c>
      <c r="L695" s="25">
        <f t="shared" si="89"/>
        <v>9</v>
      </c>
      <c r="S695" s="2" t="s">
        <v>620</v>
      </c>
      <c r="U695" s="1" t="s">
        <v>14</v>
      </c>
    </row>
    <row r="696" spans="2:21" ht="10.5" thickBot="1" x14ac:dyDescent="0.4">
      <c r="B696" s="238"/>
      <c r="C696" s="71" t="s">
        <v>15</v>
      </c>
      <c r="D696" s="110" t="s">
        <v>641</v>
      </c>
      <c r="E696" s="96" t="s">
        <v>779</v>
      </c>
      <c r="F696" s="97" t="s">
        <v>512</v>
      </c>
      <c r="G696" s="94" t="str">
        <f t="shared" si="88"/>
        <v>Interclub - Extra Events - Men's 3x1km Beach Run Relay: under 19</v>
      </c>
      <c r="I696" s="27">
        <v>3</v>
      </c>
      <c r="J696" s="23">
        <v>3</v>
      </c>
      <c r="K696" s="28">
        <v>3</v>
      </c>
      <c r="L696" s="32">
        <f t="shared" si="89"/>
        <v>9</v>
      </c>
      <c r="S696" s="2" t="s">
        <v>620</v>
      </c>
      <c r="U696" s="1" t="s">
        <v>17</v>
      </c>
    </row>
    <row r="697" spans="2:21" ht="10.8" thickBot="1" x14ac:dyDescent="0.45">
      <c r="B697" s="37" t="s">
        <v>47</v>
      </c>
      <c r="C697" s="38"/>
      <c r="D697" s="38"/>
      <c r="E697" s="38"/>
      <c r="F697" s="38"/>
      <c r="G697" s="48"/>
      <c r="I697" s="40">
        <f>SUM(I680:I696)</f>
        <v>40</v>
      </c>
      <c r="J697" s="41">
        <f>SUM(J680:J696)</f>
        <v>40</v>
      </c>
      <c r="K697" s="11">
        <f>SUM(K680:K696)</f>
        <v>40</v>
      </c>
      <c r="L697" s="12">
        <f>SUM(L680:L696)</f>
        <v>120</v>
      </c>
      <c r="U697" s="2"/>
    </row>
    <row r="698" spans="2:21" x14ac:dyDescent="0.35">
      <c r="C698" s="67" t="s">
        <v>642</v>
      </c>
    </row>
    <row r="699" spans="2:21" ht="10.5" thickBot="1" x14ac:dyDescent="0.4"/>
    <row r="700" spans="2:21" ht="10.8" thickBot="1" x14ac:dyDescent="0.45">
      <c r="B700" s="3" t="s">
        <v>649</v>
      </c>
      <c r="C700" s="4"/>
      <c r="D700" s="4"/>
      <c r="E700" s="4"/>
      <c r="F700" s="4"/>
      <c r="G700" s="4"/>
      <c r="I700" s="233" t="s">
        <v>0</v>
      </c>
      <c r="J700" s="234"/>
      <c r="K700" s="234"/>
      <c r="L700" s="235"/>
      <c r="N700" s="233" t="s">
        <v>647</v>
      </c>
      <c r="O700" s="234"/>
      <c r="P700" s="234"/>
      <c r="Q700" s="235"/>
    </row>
    <row r="701" spans="2:21" ht="10.5" thickBot="1" x14ac:dyDescent="0.4">
      <c r="O701" s="1"/>
      <c r="P701" s="1"/>
      <c r="Q701" s="1"/>
      <c r="R701" s="1"/>
    </row>
    <row r="702" spans="2:21" ht="10.8" thickBot="1" x14ac:dyDescent="0.45">
      <c r="B702" s="228"/>
      <c r="C702" s="229"/>
      <c r="D702" s="229"/>
      <c r="E702" s="239"/>
      <c r="F702" s="89"/>
      <c r="G702" s="7" t="s">
        <v>643</v>
      </c>
      <c r="I702" s="9" t="s">
        <v>6</v>
      </c>
      <c r="J702" s="10" t="s">
        <v>7</v>
      </c>
      <c r="K702" s="11" t="s">
        <v>8</v>
      </c>
      <c r="L702" s="12" t="s">
        <v>9</v>
      </c>
      <c r="N702" s="9">
        <v>1</v>
      </c>
      <c r="O702" s="10">
        <v>2</v>
      </c>
      <c r="P702" s="11">
        <v>3</v>
      </c>
      <c r="Q702" s="12" t="s">
        <v>9</v>
      </c>
      <c r="R702" s="13"/>
    </row>
    <row r="703" spans="2:21" ht="10.199999999999999" customHeight="1" x14ac:dyDescent="0.35">
      <c r="B703" s="240" t="s">
        <v>644</v>
      </c>
      <c r="C703" s="42" t="s">
        <v>645</v>
      </c>
      <c r="D703" s="43"/>
      <c r="E703" s="52" t="s">
        <v>669</v>
      </c>
      <c r="F703" s="46"/>
      <c r="G703" s="98" t="s">
        <v>722</v>
      </c>
      <c r="I703" s="191"/>
      <c r="J703" s="192"/>
      <c r="K703" s="193"/>
      <c r="L703" s="194">
        <f t="shared" ref="L703:L716" si="90">SUM(I703:K703)</f>
        <v>0</v>
      </c>
      <c r="M703" s="111"/>
      <c r="N703" s="42">
        <v>1</v>
      </c>
      <c r="O703" s="142"/>
      <c r="P703" s="143"/>
      <c r="Q703" s="21">
        <f t="shared" ref="Q703:Q710" si="91">SUM(N703:P703)</f>
        <v>1</v>
      </c>
    </row>
    <row r="704" spans="2:21" x14ac:dyDescent="0.35">
      <c r="B704" s="241"/>
      <c r="C704" s="27" t="s">
        <v>645</v>
      </c>
      <c r="D704" s="23"/>
      <c r="E704" s="53" t="s">
        <v>669</v>
      </c>
      <c r="F704" s="28"/>
      <c r="G704" s="96" t="s">
        <v>721</v>
      </c>
      <c r="H704" s="2"/>
      <c r="I704" s="195"/>
      <c r="J704" s="196"/>
      <c r="K704" s="197"/>
      <c r="L704" s="194">
        <f>SUM(I704:K704)</f>
        <v>0</v>
      </c>
      <c r="M704" s="111"/>
      <c r="N704" s="19">
        <v>1</v>
      </c>
      <c r="O704" s="133"/>
      <c r="P704" s="134"/>
      <c r="Q704" s="25">
        <f t="shared" si="91"/>
        <v>1</v>
      </c>
    </row>
    <row r="705" spans="2:20" ht="10.5" x14ac:dyDescent="0.4">
      <c r="B705" s="241"/>
      <c r="C705" s="19" t="s">
        <v>645</v>
      </c>
      <c r="D705" s="15"/>
      <c r="E705" s="53" t="s">
        <v>669</v>
      </c>
      <c r="F705" s="20"/>
      <c r="G705" s="96" t="s">
        <v>707</v>
      </c>
      <c r="I705" s="195">
        <v>20</v>
      </c>
      <c r="J705" s="196">
        <v>20</v>
      </c>
      <c r="K705" s="197">
        <v>20</v>
      </c>
      <c r="L705" s="194">
        <f>SUM(I705:K705)</f>
        <v>60</v>
      </c>
      <c r="N705" s="19">
        <v>1</v>
      </c>
      <c r="O705" s="15">
        <v>1</v>
      </c>
      <c r="P705" s="20">
        <v>1</v>
      </c>
      <c r="Q705" s="25">
        <f t="shared" si="91"/>
        <v>3</v>
      </c>
    </row>
    <row r="706" spans="2:20" ht="10.5" thickBot="1" x14ac:dyDescent="0.4">
      <c r="B706" s="241"/>
      <c r="C706" s="34" t="s">
        <v>645</v>
      </c>
      <c r="D706" s="35"/>
      <c r="E706" s="106" t="s">
        <v>669</v>
      </c>
      <c r="F706" s="36"/>
      <c r="G706" s="104" t="s">
        <v>708</v>
      </c>
      <c r="H706" s="2"/>
      <c r="I706" s="195">
        <v>8</v>
      </c>
      <c r="J706" s="196">
        <v>8</v>
      </c>
      <c r="K706" s="197">
        <v>8</v>
      </c>
      <c r="L706" s="198">
        <f>SUM(I706:K706)</f>
        <v>24</v>
      </c>
      <c r="M706" s="111"/>
      <c r="N706" s="107">
        <v>1</v>
      </c>
      <c r="O706" s="112">
        <v>1</v>
      </c>
      <c r="P706" s="113">
        <v>1</v>
      </c>
      <c r="Q706" s="114">
        <f t="shared" si="91"/>
        <v>3</v>
      </c>
    </row>
    <row r="707" spans="2:20" x14ac:dyDescent="0.35">
      <c r="B707" s="241"/>
      <c r="C707" s="19" t="s">
        <v>645</v>
      </c>
      <c r="D707" s="15"/>
      <c r="E707" s="1" t="s">
        <v>670</v>
      </c>
      <c r="F707" s="20"/>
      <c r="G707" s="102" t="s">
        <v>722</v>
      </c>
      <c r="H707" s="2"/>
      <c r="I707" s="191"/>
      <c r="J707" s="192"/>
      <c r="K707" s="193"/>
      <c r="L707" s="199">
        <v>0</v>
      </c>
      <c r="M707" s="111"/>
      <c r="N707" s="42">
        <v>1</v>
      </c>
      <c r="O707" s="142"/>
      <c r="P707" s="143"/>
      <c r="Q707" s="21">
        <f t="shared" si="91"/>
        <v>1</v>
      </c>
    </row>
    <row r="708" spans="2:20" x14ac:dyDescent="0.35">
      <c r="B708" s="241"/>
      <c r="C708" s="27" t="s">
        <v>645</v>
      </c>
      <c r="D708" s="23"/>
      <c r="E708" s="1" t="s">
        <v>670</v>
      </c>
      <c r="F708" s="28"/>
      <c r="G708" s="96" t="s">
        <v>721</v>
      </c>
      <c r="H708" s="2"/>
      <c r="I708" s="195"/>
      <c r="J708" s="196"/>
      <c r="K708" s="197"/>
      <c r="L708" s="194">
        <v>0</v>
      </c>
      <c r="M708" s="111"/>
      <c r="N708" s="19">
        <v>1</v>
      </c>
      <c r="O708" s="133"/>
      <c r="P708" s="134"/>
      <c r="Q708" s="25">
        <f t="shared" si="91"/>
        <v>1</v>
      </c>
    </row>
    <row r="709" spans="2:20" ht="10.5" thickBot="1" x14ac:dyDescent="0.4">
      <c r="B709" s="241"/>
      <c r="C709" s="27" t="s">
        <v>645</v>
      </c>
      <c r="D709" s="23"/>
      <c r="E709" s="1" t="s">
        <v>670</v>
      </c>
      <c r="F709" s="28"/>
      <c r="G709" s="96" t="s">
        <v>709</v>
      </c>
      <c r="H709" s="2"/>
      <c r="I709" s="195">
        <v>20</v>
      </c>
      <c r="J709" s="196">
        <v>20</v>
      </c>
      <c r="K709" s="197">
        <v>20</v>
      </c>
      <c r="L709" s="194">
        <f>SUM(I709:K709)</f>
        <v>60</v>
      </c>
      <c r="M709" s="111"/>
      <c r="N709" s="19">
        <v>1</v>
      </c>
      <c r="O709" s="15">
        <v>1</v>
      </c>
      <c r="P709" s="20">
        <v>1</v>
      </c>
      <c r="Q709" s="25">
        <f t="shared" si="91"/>
        <v>3</v>
      </c>
    </row>
    <row r="710" spans="2:20" ht="10.199999999999999" customHeight="1" x14ac:dyDescent="0.4">
      <c r="B710" s="240" t="s">
        <v>646</v>
      </c>
      <c r="C710" s="42" t="s">
        <v>645</v>
      </c>
      <c r="D710" s="49"/>
      <c r="E710" s="115" t="s">
        <v>671</v>
      </c>
      <c r="F710" s="46"/>
      <c r="G710" s="98" t="s">
        <v>710</v>
      </c>
      <c r="I710" s="191"/>
      <c r="J710" s="192"/>
      <c r="K710" s="193"/>
      <c r="L710" s="199">
        <f t="shared" si="90"/>
        <v>0</v>
      </c>
      <c r="M710" s="111"/>
      <c r="N710" s="42">
        <v>1</v>
      </c>
      <c r="O710" s="142"/>
      <c r="P710" s="143"/>
      <c r="Q710" s="21">
        <f t="shared" si="91"/>
        <v>1</v>
      </c>
    </row>
    <row r="711" spans="2:20" ht="10.5" x14ac:dyDescent="0.4">
      <c r="B711" s="241"/>
      <c r="C711" s="27" t="s">
        <v>645</v>
      </c>
      <c r="D711" s="22"/>
      <c r="E711" s="116" t="s">
        <v>671</v>
      </c>
      <c r="F711" s="28"/>
      <c r="G711" s="96" t="s">
        <v>711</v>
      </c>
      <c r="I711" s="195"/>
      <c r="J711" s="196"/>
      <c r="K711" s="197"/>
      <c r="L711" s="194">
        <f t="shared" si="90"/>
        <v>0</v>
      </c>
      <c r="M711" s="111"/>
      <c r="N711" s="19">
        <v>1</v>
      </c>
      <c r="O711" s="133"/>
      <c r="P711" s="134"/>
      <c r="Q711" s="25">
        <f t="shared" ref="Q711:Q716" si="92">SUM(N711:P711)</f>
        <v>1</v>
      </c>
    </row>
    <row r="712" spans="2:20" ht="10.5" x14ac:dyDescent="0.4">
      <c r="B712" s="241"/>
      <c r="C712" s="19" t="s">
        <v>645</v>
      </c>
      <c r="D712" s="22"/>
      <c r="E712" s="53" t="s">
        <v>671</v>
      </c>
      <c r="F712" s="28"/>
      <c r="G712" s="96" t="s">
        <v>712</v>
      </c>
      <c r="I712" s="195">
        <v>25</v>
      </c>
      <c r="J712" s="196">
        <v>25</v>
      </c>
      <c r="K712" s="197">
        <v>25</v>
      </c>
      <c r="L712" s="194">
        <f t="shared" si="90"/>
        <v>75</v>
      </c>
      <c r="N712" s="19">
        <v>1</v>
      </c>
      <c r="O712" s="15">
        <v>1</v>
      </c>
      <c r="P712" s="20">
        <v>1</v>
      </c>
      <c r="Q712" s="25">
        <f t="shared" si="92"/>
        <v>3</v>
      </c>
    </row>
    <row r="713" spans="2:20" ht="10.8" thickBot="1" x14ac:dyDescent="0.45">
      <c r="B713" s="241"/>
      <c r="C713" s="34" t="s">
        <v>645</v>
      </c>
      <c r="D713" s="117"/>
      <c r="E713" s="106" t="s">
        <v>672</v>
      </c>
      <c r="F713" s="58"/>
      <c r="G713" s="118" t="s">
        <v>713</v>
      </c>
      <c r="I713" s="205">
        <v>32</v>
      </c>
      <c r="J713" s="206">
        <v>32</v>
      </c>
      <c r="K713" s="207">
        <v>32</v>
      </c>
      <c r="L713" s="200">
        <f t="shared" si="90"/>
        <v>96</v>
      </c>
      <c r="N713" s="34">
        <v>1</v>
      </c>
      <c r="O713" s="35">
        <v>1</v>
      </c>
      <c r="P713" s="85">
        <v>1</v>
      </c>
      <c r="Q713" s="32">
        <f t="shared" si="92"/>
        <v>3</v>
      </c>
    </row>
    <row r="714" spans="2:20" x14ac:dyDescent="0.35">
      <c r="B714" s="241"/>
      <c r="C714" s="19" t="s">
        <v>645</v>
      </c>
      <c r="D714" s="15"/>
      <c r="E714" s="119" t="s">
        <v>673</v>
      </c>
      <c r="F714" s="20"/>
      <c r="G714" s="102" t="s">
        <v>714</v>
      </c>
      <c r="I714" s="195"/>
      <c r="J714" s="196"/>
      <c r="K714" s="197"/>
      <c r="L714" s="201">
        <f t="shared" si="90"/>
        <v>0</v>
      </c>
      <c r="N714" s="19">
        <v>1</v>
      </c>
      <c r="O714" s="133"/>
      <c r="P714" s="134"/>
      <c r="Q714" s="17">
        <f t="shared" si="92"/>
        <v>1</v>
      </c>
    </row>
    <row r="715" spans="2:20" x14ac:dyDescent="0.35">
      <c r="B715" s="241"/>
      <c r="C715" s="27" t="s">
        <v>645</v>
      </c>
      <c r="D715" s="23"/>
      <c r="E715" s="53" t="s">
        <v>673</v>
      </c>
      <c r="F715" s="28"/>
      <c r="G715" s="94" t="s">
        <v>715</v>
      </c>
      <c r="I715" s="202"/>
      <c r="J715" s="203"/>
      <c r="K715" s="204"/>
      <c r="L715" s="194">
        <f t="shared" si="90"/>
        <v>0</v>
      </c>
      <c r="N715" s="27">
        <v>1</v>
      </c>
      <c r="O715" s="136"/>
      <c r="P715" s="147"/>
      <c r="Q715" s="25">
        <f t="shared" si="92"/>
        <v>1</v>
      </c>
    </row>
    <row r="716" spans="2:20" ht="10.5" thickBot="1" x14ac:dyDescent="0.4">
      <c r="B716" s="241"/>
      <c r="C716" s="27" t="s">
        <v>645</v>
      </c>
      <c r="D716" s="23"/>
      <c r="E716" s="53" t="s">
        <v>673</v>
      </c>
      <c r="F716" s="28"/>
      <c r="G716" s="96" t="s">
        <v>716</v>
      </c>
      <c r="I716" s="202">
        <v>25</v>
      </c>
      <c r="J716" s="203">
        <v>25</v>
      </c>
      <c r="K716" s="204">
        <v>25</v>
      </c>
      <c r="L716" s="194">
        <f t="shared" si="90"/>
        <v>75</v>
      </c>
      <c r="N716" s="27">
        <v>1</v>
      </c>
      <c r="O716" s="23">
        <v>1</v>
      </c>
      <c r="P716" s="84">
        <v>1</v>
      </c>
      <c r="Q716" s="25">
        <f t="shared" si="92"/>
        <v>3</v>
      </c>
    </row>
    <row r="717" spans="2:20" ht="10.8" thickBot="1" x14ac:dyDescent="0.45">
      <c r="B717" s="37" t="s">
        <v>47</v>
      </c>
      <c r="C717" s="120"/>
      <c r="D717" s="38"/>
      <c r="E717" s="38"/>
      <c r="F717" s="38"/>
      <c r="G717" s="48"/>
      <c r="I717" s="40">
        <f>SUM(I703:I716)</f>
        <v>130</v>
      </c>
      <c r="J717" s="41">
        <f>SUM(J703:J716)</f>
        <v>130</v>
      </c>
      <c r="K717" s="11">
        <f>SUM(K703:K716)</f>
        <v>130</v>
      </c>
      <c r="L717" s="59">
        <f>SUM(L703:L716)</f>
        <v>390</v>
      </c>
      <c r="N717" s="40">
        <f>SUM(N703:N716)</f>
        <v>14</v>
      </c>
      <c r="O717" s="40">
        <f>SUM(O703:O716)</f>
        <v>6</v>
      </c>
      <c r="P717" s="40">
        <f>SUM(P703:P716)</f>
        <v>6</v>
      </c>
      <c r="Q717" s="59">
        <f>SUM(Q703:Q716)</f>
        <v>26</v>
      </c>
      <c r="R717" s="13"/>
    </row>
    <row r="719" spans="2:20" ht="10.5" thickBot="1" x14ac:dyDescent="0.4">
      <c r="T719" s="1"/>
    </row>
    <row r="720" spans="2:20" ht="10.8" thickBot="1" x14ac:dyDescent="0.45">
      <c r="B720" s="3" t="s">
        <v>650</v>
      </c>
      <c r="C720" s="4"/>
      <c r="D720" s="4"/>
      <c r="E720" s="4"/>
      <c r="F720" s="4"/>
      <c r="G720" s="4"/>
      <c r="I720" s="230" t="s">
        <v>47</v>
      </c>
      <c r="J720" s="231"/>
      <c r="K720" s="231"/>
      <c r="L720" s="232"/>
      <c r="N720" s="233" t="s">
        <v>717</v>
      </c>
      <c r="O720" s="234"/>
      <c r="P720" s="234"/>
      <c r="Q720" s="235"/>
    </row>
    <row r="721" spans="2:21" ht="10.5" thickBot="1" x14ac:dyDescent="0.4">
      <c r="I721" s="1"/>
      <c r="O721" s="1"/>
      <c r="P721" s="1"/>
      <c r="Q721" s="1"/>
      <c r="U721" s="2"/>
    </row>
    <row r="722" spans="2:21" ht="10.8" thickBot="1" x14ac:dyDescent="0.45">
      <c r="B722" s="37" t="s">
        <v>47</v>
      </c>
      <c r="C722" s="37"/>
      <c r="D722" s="38"/>
      <c r="E722" s="38"/>
      <c r="F722" s="38"/>
      <c r="G722" s="48"/>
      <c r="I722" s="40" t="s">
        <v>6</v>
      </c>
      <c r="J722" s="10" t="s">
        <v>7</v>
      </c>
      <c r="K722" s="11" t="s">
        <v>8</v>
      </c>
      <c r="L722" s="59" t="s">
        <v>9</v>
      </c>
      <c r="N722" s="9">
        <v>1</v>
      </c>
      <c r="O722" s="10">
        <v>2</v>
      </c>
      <c r="P722" s="11">
        <v>3</v>
      </c>
      <c r="Q722" s="12" t="s">
        <v>9</v>
      </c>
      <c r="R722" s="13"/>
      <c r="U722" s="2"/>
    </row>
    <row r="723" spans="2:21" ht="10.5" thickBot="1" x14ac:dyDescent="0.4">
      <c r="B723" s="156"/>
      <c r="C723" s="157"/>
      <c r="D723" s="157"/>
      <c r="E723" s="157"/>
      <c r="F723" s="157"/>
      <c r="G723" s="158"/>
      <c r="I723" s="71"/>
      <c r="J723" s="131"/>
      <c r="K723" s="165"/>
      <c r="L723" s="114"/>
      <c r="N723" s="166"/>
      <c r="O723" s="167"/>
      <c r="P723" s="168"/>
      <c r="Q723" s="151"/>
      <c r="U723" s="2"/>
    </row>
    <row r="724" spans="2:21" x14ac:dyDescent="0.35">
      <c r="B724" s="159" t="s">
        <v>674</v>
      </c>
      <c r="C724" s="159"/>
      <c r="D724" s="160"/>
      <c r="E724" s="160"/>
      <c r="F724" s="160"/>
      <c r="G724" s="161"/>
      <c r="I724" s="42">
        <f>SUM(I26+I48+I53)</f>
        <v>92</v>
      </c>
      <c r="J724" s="43">
        <f>SUM(J26+J48+J53)</f>
        <v>92</v>
      </c>
      <c r="K724" s="46">
        <f>SUM(K26+K48+K53)</f>
        <v>92</v>
      </c>
      <c r="L724" s="21">
        <f t="shared" ref="L724:L729" si="93">SUM(I724:K724)</f>
        <v>276</v>
      </c>
      <c r="N724" s="141"/>
      <c r="O724" s="142"/>
      <c r="P724" s="143"/>
      <c r="Q724" s="144"/>
      <c r="U724" s="2"/>
    </row>
    <row r="725" spans="2:21" x14ac:dyDescent="0.35">
      <c r="B725" s="121" t="s">
        <v>675</v>
      </c>
      <c r="C725" s="121"/>
      <c r="D725" s="122"/>
      <c r="E725" s="122"/>
      <c r="F725" s="122"/>
      <c r="G725" s="123"/>
      <c r="I725" s="27">
        <f>I709</f>
        <v>20</v>
      </c>
      <c r="J725" s="23">
        <f>J709</f>
        <v>20</v>
      </c>
      <c r="K725" s="28">
        <f>K709</f>
        <v>20</v>
      </c>
      <c r="L725" s="25">
        <f t="shared" si="93"/>
        <v>60</v>
      </c>
      <c r="N725" s="19">
        <f>SUM(N703+N704+N705)</f>
        <v>3</v>
      </c>
      <c r="O725" s="15">
        <f>SUM(O703+O704+O705)</f>
        <v>1</v>
      </c>
      <c r="P725" s="20">
        <f>SUM(P703+P704+P705)</f>
        <v>1</v>
      </c>
      <c r="Q725" s="25">
        <f>SUM(Q703+Q704+Q705)</f>
        <v>5</v>
      </c>
      <c r="U725" s="2"/>
    </row>
    <row r="726" spans="2:21" x14ac:dyDescent="0.35">
      <c r="B726" s="121" t="s">
        <v>676</v>
      </c>
      <c r="C726" s="121"/>
      <c r="D726" s="122"/>
      <c r="E726" s="122"/>
      <c r="F726" s="122"/>
      <c r="G726" s="123"/>
      <c r="I726" s="27">
        <f>I630</f>
        <v>26</v>
      </c>
      <c r="J726" s="23">
        <f>J630</f>
        <v>26</v>
      </c>
      <c r="K726" s="28">
        <f>K630</f>
        <v>26</v>
      </c>
      <c r="L726" s="25">
        <f t="shared" si="93"/>
        <v>78</v>
      </c>
      <c r="N726" s="132"/>
      <c r="O726" s="133"/>
      <c r="P726" s="134"/>
      <c r="Q726" s="145"/>
      <c r="U726" s="2"/>
    </row>
    <row r="727" spans="2:21" x14ac:dyDescent="0.35">
      <c r="B727" s="121" t="s">
        <v>677</v>
      </c>
      <c r="C727" s="121"/>
      <c r="D727" s="122"/>
      <c r="E727" s="122"/>
      <c r="F727" s="122"/>
      <c r="G727" s="123"/>
      <c r="I727" s="27">
        <f>I706</f>
        <v>8</v>
      </c>
      <c r="J727" s="23">
        <f>J706</f>
        <v>8</v>
      </c>
      <c r="K727" s="28">
        <f>K706</f>
        <v>8</v>
      </c>
      <c r="L727" s="25">
        <f t="shared" si="93"/>
        <v>24</v>
      </c>
      <c r="N727" s="19">
        <f>N706</f>
        <v>1</v>
      </c>
      <c r="O727" s="15">
        <f>O706</f>
        <v>1</v>
      </c>
      <c r="P727" s="20">
        <f>P706</f>
        <v>1</v>
      </c>
      <c r="Q727" s="25">
        <f>Q706</f>
        <v>3</v>
      </c>
      <c r="U727" s="2"/>
    </row>
    <row r="728" spans="2:21" x14ac:dyDescent="0.35">
      <c r="B728" s="121" t="s">
        <v>678</v>
      </c>
      <c r="C728" s="121"/>
      <c r="D728" s="122"/>
      <c r="E728" s="122"/>
      <c r="F728" s="122"/>
      <c r="G728" s="123"/>
      <c r="I728" s="27">
        <f>SUM(I79+I101+I106)</f>
        <v>92</v>
      </c>
      <c r="J728" s="23">
        <f>SUM(J79+J101+J106)</f>
        <v>92</v>
      </c>
      <c r="K728" s="28">
        <f>SUM(K79+K101+K106)</f>
        <v>92</v>
      </c>
      <c r="L728" s="25">
        <f t="shared" si="93"/>
        <v>276</v>
      </c>
      <c r="N728" s="132"/>
      <c r="O728" s="133"/>
      <c r="P728" s="134"/>
      <c r="Q728" s="145"/>
      <c r="U728" s="2"/>
    </row>
    <row r="729" spans="2:21" ht="10.5" thickBot="1" x14ac:dyDescent="0.4">
      <c r="B729" s="162" t="s">
        <v>679</v>
      </c>
      <c r="C729" s="162"/>
      <c r="D729" s="163"/>
      <c r="E729" s="163"/>
      <c r="F729" s="163"/>
      <c r="G729" s="164"/>
      <c r="I729" s="34">
        <f>I709</f>
        <v>20</v>
      </c>
      <c r="J729" s="35">
        <f>J709</f>
        <v>20</v>
      </c>
      <c r="K729" s="36">
        <f>K709</f>
        <v>20</v>
      </c>
      <c r="L729" s="32">
        <f t="shared" si="93"/>
        <v>60</v>
      </c>
      <c r="N729" s="56">
        <f>SUM(N707:N709)</f>
        <v>3</v>
      </c>
      <c r="O729" s="57">
        <f>SUM(O707:O709)</f>
        <v>1</v>
      </c>
      <c r="P729" s="58">
        <f>SUM(P707:P709)</f>
        <v>1</v>
      </c>
      <c r="Q729" s="32">
        <f>SUM(Q707:Q709)</f>
        <v>5</v>
      </c>
      <c r="U729" s="2"/>
    </row>
    <row r="730" spans="2:21" ht="10.5" thickBot="1" x14ac:dyDescent="0.4">
      <c r="B730" s="156"/>
      <c r="C730" s="157"/>
      <c r="D730" s="157"/>
      <c r="E730" s="157"/>
      <c r="F730" s="157"/>
      <c r="G730" s="158"/>
      <c r="I730" s="107"/>
      <c r="J730" s="112"/>
      <c r="K730" s="113"/>
      <c r="L730" s="152"/>
      <c r="N730" s="107"/>
      <c r="O730" s="112"/>
      <c r="P730" s="113"/>
      <c r="Q730" s="152"/>
      <c r="U730" s="2"/>
    </row>
    <row r="731" spans="2:21" x14ac:dyDescent="0.35">
      <c r="B731" s="159" t="s">
        <v>680</v>
      </c>
      <c r="C731" s="159"/>
      <c r="D731" s="160"/>
      <c r="E731" s="160"/>
      <c r="F731" s="160"/>
      <c r="G731" s="161"/>
      <c r="I731" s="42">
        <f>SUM(I132+I154+I159)</f>
        <v>92</v>
      </c>
      <c r="J731" s="43">
        <f>SUM(J132+J154+J159)</f>
        <v>92</v>
      </c>
      <c r="K731" s="46">
        <f>SUM(K132+K154+K159)</f>
        <v>92</v>
      </c>
      <c r="L731" s="21">
        <f t="shared" ref="L731:L734" si="94">SUM(I731:K731)</f>
        <v>276</v>
      </c>
      <c r="N731" s="141"/>
      <c r="O731" s="142"/>
      <c r="P731" s="143"/>
      <c r="Q731" s="144"/>
      <c r="U731" s="2"/>
    </row>
    <row r="732" spans="2:21" x14ac:dyDescent="0.35">
      <c r="B732" s="121" t="s">
        <v>681</v>
      </c>
      <c r="C732" s="121"/>
      <c r="D732" s="122"/>
      <c r="E732" s="122"/>
      <c r="F732" s="122"/>
      <c r="G732" s="123"/>
      <c r="I732" s="27">
        <v>23</v>
      </c>
      <c r="J732" s="23">
        <v>23</v>
      </c>
      <c r="K732" s="28">
        <v>23</v>
      </c>
      <c r="L732" s="25">
        <f t="shared" si="94"/>
        <v>69</v>
      </c>
      <c r="N732" s="19">
        <f>SUM(N710:N712)</f>
        <v>3</v>
      </c>
      <c r="O732" s="15">
        <f>SUM(O710:O712)</f>
        <v>1</v>
      </c>
      <c r="P732" s="20">
        <f>SUM(P710:P712)</f>
        <v>1</v>
      </c>
      <c r="Q732" s="25">
        <f>SUM(Q710:Q712)</f>
        <v>5</v>
      </c>
      <c r="U732" s="2"/>
    </row>
    <row r="733" spans="2:21" x14ac:dyDescent="0.35">
      <c r="B733" s="121" t="s">
        <v>682</v>
      </c>
      <c r="C733" s="121"/>
      <c r="D733" s="122"/>
      <c r="E733" s="122"/>
      <c r="F733" s="122"/>
      <c r="G733" s="123"/>
      <c r="I733" s="27">
        <f>I185+I207+I212</f>
        <v>92</v>
      </c>
      <c r="J733" s="23">
        <f>J185+J207+J212</f>
        <v>92</v>
      </c>
      <c r="K733" s="28">
        <f>K185+K207+K212</f>
        <v>92</v>
      </c>
      <c r="L733" s="25">
        <f t="shared" si="94"/>
        <v>276</v>
      </c>
      <c r="N733" s="132"/>
      <c r="O733" s="133"/>
      <c r="P733" s="134"/>
      <c r="Q733" s="145"/>
      <c r="U733" s="2"/>
    </row>
    <row r="734" spans="2:21" x14ac:dyDescent="0.35">
      <c r="B734" s="121" t="s">
        <v>683</v>
      </c>
      <c r="C734" s="121"/>
      <c r="D734" s="122"/>
      <c r="E734" s="122"/>
      <c r="F734" s="122"/>
      <c r="G734" s="123"/>
      <c r="I734" s="27">
        <v>23</v>
      </c>
      <c r="J734" s="23">
        <v>23</v>
      </c>
      <c r="K734" s="28">
        <v>23</v>
      </c>
      <c r="L734" s="25">
        <f t="shared" si="94"/>
        <v>69</v>
      </c>
      <c r="N734" s="19">
        <f>SUM(N714:N716)</f>
        <v>3</v>
      </c>
      <c r="O734" s="15">
        <f>SUM(O714:O716)</f>
        <v>1</v>
      </c>
      <c r="P734" s="20">
        <f>SUM(P714:P716)</f>
        <v>1</v>
      </c>
      <c r="Q734" s="25">
        <f>SUM(Q714:Q716)</f>
        <v>5</v>
      </c>
      <c r="U734" s="2"/>
    </row>
    <row r="735" spans="2:21" x14ac:dyDescent="0.35">
      <c r="B735" s="121" t="s">
        <v>684</v>
      </c>
      <c r="C735" s="121"/>
      <c r="D735" s="122"/>
      <c r="E735" s="122"/>
      <c r="F735" s="122"/>
      <c r="G735" s="123"/>
      <c r="I735" s="27">
        <f>I644</f>
        <v>32</v>
      </c>
      <c r="J735" s="23">
        <f>J644</f>
        <v>32</v>
      </c>
      <c r="K735" s="28">
        <f>K644</f>
        <v>32</v>
      </c>
      <c r="L735" s="25">
        <f>SUM(I735:K735)</f>
        <v>96</v>
      </c>
      <c r="N735" s="132"/>
      <c r="O735" s="133"/>
      <c r="P735" s="134"/>
      <c r="Q735" s="145"/>
      <c r="U735" s="2"/>
    </row>
    <row r="736" spans="2:21" x14ac:dyDescent="0.35">
      <c r="B736" s="121" t="s">
        <v>685</v>
      </c>
      <c r="C736" s="121"/>
      <c r="D736" s="122"/>
      <c r="E736" s="122"/>
      <c r="F736" s="122"/>
      <c r="G736" s="123"/>
      <c r="I736" s="27">
        <f>I713</f>
        <v>32</v>
      </c>
      <c r="J736" s="23">
        <f>J713</f>
        <v>32</v>
      </c>
      <c r="K736" s="28">
        <f>K713</f>
        <v>32</v>
      </c>
      <c r="L736" s="25">
        <f t="shared" ref="L736:L759" si="95">SUM(I736:K736)</f>
        <v>96</v>
      </c>
      <c r="N736" s="101">
        <f>N713</f>
        <v>1</v>
      </c>
      <c r="O736" s="28">
        <f t="shared" ref="O736:P736" si="96">O713</f>
        <v>1</v>
      </c>
      <c r="P736" s="84">
        <f t="shared" si="96"/>
        <v>1</v>
      </c>
      <c r="Q736" s="25">
        <f>Q713</f>
        <v>3</v>
      </c>
      <c r="U736" s="2"/>
    </row>
    <row r="737" spans="2:21" x14ac:dyDescent="0.35">
      <c r="B737" s="121" t="s">
        <v>686</v>
      </c>
      <c r="C737" s="121"/>
      <c r="D737" s="122"/>
      <c r="E737" s="122"/>
      <c r="F737" s="122"/>
      <c r="G737" s="123"/>
      <c r="I737" s="27">
        <f>I674</f>
        <v>120</v>
      </c>
      <c r="J737" s="23">
        <f>J674</f>
        <v>120</v>
      </c>
      <c r="K737" s="28">
        <f>K674</f>
        <v>120</v>
      </c>
      <c r="L737" s="25">
        <f t="shared" si="95"/>
        <v>360</v>
      </c>
      <c r="N737" s="132"/>
      <c r="O737" s="133"/>
      <c r="P737" s="134"/>
      <c r="Q737" s="145"/>
      <c r="U737" s="2"/>
    </row>
    <row r="738" spans="2:21" ht="10.5" thickBot="1" x14ac:dyDescent="0.4">
      <c r="B738" s="162" t="s">
        <v>687</v>
      </c>
      <c r="C738" s="162"/>
      <c r="D738" s="163"/>
      <c r="E738" s="163"/>
      <c r="F738" s="163"/>
      <c r="G738" s="164"/>
      <c r="I738" s="34">
        <f>I697</f>
        <v>40</v>
      </c>
      <c r="J738" s="35">
        <f>J697</f>
        <v>40</v>
      </c>
      <c r="K738" s="36">
        <f>K697</f>
        <v>40</v>
      </c>
      <c r="L738" s="32">
        <f t="shared" si="95"/>
        <v>120</v>
      </c>
      <c r="N738" s="128"/>
      <c r="O738" s="129"/>
      <c r="P738" s="146"/>
      <c r="Q738" s="130"/>
      <c r="U738" s="2"/>
    </row>
    <row r="739" spans="2:21" ht="10.5" thickBot="1" x14ac:dyDescent="0.4">
      <c r="B739" s="156"/>
      <c r="C739" s="157"/>
      <c r="D739" s="157"/>
      <c r="E739" s="157"/>
      <c r="F739" s="157"/>
      <c r="G739" s="158"/>
      <c r="I739" s="107"/>
      <c r="J739" s="112"/>
      <c r="K739" s="113"/>
      <c r="L739" s="152"/>
      <c r="N739" s="107"/>
      <c r="O739" s="112"/>
      <c r="P739" s="113"/>
      <c r="Q739" s="152"/>
      <c r="U739" s="2"/>
    </row>
    <row r="740" spans="2:21" x14ac:dyDescent="0.35">
      <c r="B740" s="159" t="s">
        <v>688</v>
      </c>
      <c r="C740" s="159"/>
      <c r="D740" s="160"/>
      <c r="E740" s="160"/>
      <c r="F740" s="160"/>
      <c r="G740" s="161"/>
      <c r="I740" s="42">
        <f>I244</f>
        <v>30</v>
      </c>
      <c r="J740" s="43">
        <f>J244</f>
        <v>30</v>
      </c>
      <c r="K740" s="46">
        <f>K244</f>
        <v>30</v>
      </c>
      <c r="L740" s="21">
        <f t="shared" si="95"/>
        <v>90</v>
      </c>
      <c r="N740" s="141"/>
      <c r="O740" s="142"/>
      <c r="P740" s="143"/>
      <c r="Q740" s="144"/>
      <c r="U740" s="2"/>
    </row>
    <row r="741" spans="2:21" x14ac:dyDescent="0.35">
      <c r="B741" s="121" t="s">
        <v>689</v>
      </c>
      <c r="C741" s="121"/>
      <c r="D741" s="122"/>
      <c r="E741" s="122"/>
      <c r="F741" s="122"/>
      <c r="G741" s="123"/>
      <c r="I741" s="27">
        <f>I273</f>
        <v>30</v>
      </c>
      <c r="J741" s="23">
        <f>J273</f>
        <v>30</v>
      </c>
      <c r="K741" s="28">
        <f>K273</f>
        <v>30</v>
      </c>
      <c r="L741" s="25">
        <f t="shared" si="95"/>
        <v>90</v>
      </c>
      <c r="N741" s="132"/>
      <c r="O741" s="133"/>
      <c r="P741" s="134"/>
      <c r="Q741" s="145"/>
      <c r="U741" s="2"/>
    </row>
    <row r="742" spans="2:21" x14ac:dyDescent="0.35">
      <c r="B742" s="121" t="s">
        <v>690</v>
      </c>
      <c r="C742" s="121"/>
      <c r="D742" s="122"/>
      <c r="E742" s="122"/>
      <c r="F742" s="122"/>
      <c r="G742" s="123"/>
      <c r="I742" s="27">
        <f>I302</f>
        <v>30</v>
      </c>
      <c r="J742" s="23">
        <f>J302</f>
        <v>30</v>
      </c>
      <c r="K742" s="28">
        <f>K302</f>
        <v>30</v>
      </c>
      <c r="L742" s="25">
        <f t="shared" si="95"/>
        <v>90</v>
      </c>
      <c r="N742" s="132"/>
      <c r="O742" s="133"/>
      <c r="P742" s="134"/>
      <c r="Q742" s="145"/>
      <c r="U742" s="2"/>
    </row>
    <row r="743" spans="2:21" x14ac:dyDescent="0.35">
      <c r="B743" s="121" t="s">
        <v>691</v>
      </c>
      <c r="C743" s="121"/>
      <c r="D743" s="122"/>
      <c r="E743" s="122"/>
      <c r="F743" s="122"/>
      <c r="G743" s="123"/>
      <c r="I743" s="27">
        <f>I331</f>
        <v>30</v>
      </c>
      <c r="J743" s="23">
        <f>J331</f>
        <v>30</v>
      </c>
      <c r="K743" s="28">
        <f>K331</f>
        <v>30</v>
      </c>
      <c r="L743" s="25">
        <f t="shared" si="95"/>
        <v>90</v>
      </c>
      <c r="N743" s="132"/>
      <c r="O743" s="133"/>
      <c r="P743" s="134"/>
      <c r="Q743" s="145"/>
      <c r="U743" s="2"/>
    </row>
    <row r="744" spans="2:21" x14ac:dyDescent="0.35">
      <c r="B744" s="121" t="s">
        <v>692</v>
      </c>
      <c r="C744" s="121"/>
      <c r="D744" s="122"/>
      <c r="E744" s="122"/>
      <c r="F744" s="122"/>
      <c r="G744" s="123"/>
      <c r="I744" s="27">
        <f>I360</f>
        <v>30</v>
      </c>
      <c r="J744" s="23">
        <f>J360</f>
        <v>30</v>
      </c>
      <c r="K744" s="28">
        <f>K360</f>
        <v>30</v>
      </c>
      <c r="L744" s="25">
        <f t="shared" si="95"/>
        <v>90</v>
      </c>
      <c r="N744" s="132"/>
      <c r="O744" s="133"/>
      <c r="P744" s="134"/>
      <c r="Q744" s="145"/>
      <c r="U744" s="2"/>
    </row>
    <row r="745" spans="2:21" x14ac:dyDescent="0.35">
      <c r="B745" s="121" t="s">
        <v>693</v>
      </c>
      <c r="C745" s="121"/>
      <c r="D745" s="122"/>
      <c r="E745" s="122"/>
      <c r="F745" s="122"/>
      <c r="G745" s="123"/>
      <c r="I745" s="27">
        <f>I389</f>
        <v>30</v>
      </c>
      <c r="J745" s="23">
        <f>J389</f>
        <v>30</v>
      </c>
      <c r="K745" s="28">
        <f>K389</f>
        <v>30</v>
      </c>
      <c r="L745" s="25">
        <f t="shared" si="95"/>
        <v>90</v>
      </c>
      <c r="N745" s="132"/>
      <c r="O745" s="133"/>
      <c r="P745" s="134"/>
      <c r="Q745" s="145"/>
      <c r="U745" s="2"/>
    </row>
    <row r="746" spans="2:21" x14ac:dyDescent="0.35">
      <c r="B746" s="121" t="s">
        <v>694</v>
      </c>
      <c r="C746" s="121"/>
      <c r="D746" s="122"/>
      <c r="E746" s="122"/>
      <c r="F746" s="122"/>
      <c r="G746" s="123"/>
      <c r="I746" s="27">
        <f>I418</f>
        <v>30</v>
      </c>
      <c r="J746" s="23">
        <f>J418</f>
        <v>30</v>
      </c>
      <c r="K746" s="28">
        <f>K418</f>
        <v>30</v>
      </c>
      <c r="L746" s="25">
        <f t="shared" si="95"/>
        <v>90</v>
      </c>
      <c r="N746" s="132"/>
      <c r="O746" s="133"/>
      <c r="P746" s="134"/>
      <c r="Q746" s="145"/>
      <c r="U746" s="2"/>
    </row>
    <row r="747" spans="2:21" x14ac:dyDescent="0.35">
      <c r="B747" s="121" t="s">
        <v>695</v>
      </c>
      <c r="C747" s="121"/>
      <c r="D747" s="122"/>
      <c r="E747" s="122"/>
      <c r="F747" s="122"/>
      <c r="G747" s="123"/>
      <c r="I747" s="27">
        <f>I447</f>
        <v>30</v>
      </c>
      <c r="J747" s="23">
        <f>J447</f>
        <v>30</v>
      </c>
      <c r="K747" s="28">
        <f>K447</f>
        <v>30</v>
      </c>
      <c r="L747" s="25">
        <f t="shared" si="95"/>
        <v>90</v>
      </c>
      <c r="N747" s="132"/>
      <c r="O747" s="133"/>
      <c r="P747" s="134"/>
      <c r="Q747" s="145"/>
      <c r="U747" s="2"/>
    </row>
    <row r="748" spans="2:21" x14ac:dyDescent="0.35">
      <c r="B748" s="121" t="s">
        <v>774</v>
      </c>
      <c r="C748" s="121"/>
      <c r="D748" s="122"/>
      <c r="E748" s="122"/>
      <c r="F748" s="122"/>
      <c r="G748" s="123"/>
      <c r="I748" s="27">
        <f>I476</f>
        <v>30</v>
      </c>
      <c r="J748" s="23">
        <f>J476</f>
        <v>30</v>
      </c>
      <c r="K748" s="23">
        <f>K476</f>
        <v>30</v>
      </c>
      <c r="L748" s="25">
        <f t="shared" si="95"/>
        <v>90</v>
      </c>
      <c r="N748" s="132"/>
      <c r="O748" s="133"/>
      <c r="P748" s="134"/>
      <c r="Q748" s="145"/>
      <c r="U748" s="2"/>
    </row>
    <row r="749" spans="2:21" x14ac:dyDescent="0.35">
      <c r="B749" s="121" t="s">
        <v>775</v>
      </c>
      <c r="C749" s="121"/>
      <c r="D749" s="122"/>
      <c r="E749" s="122"/>
      <c r="F749" s="122"/>
      <c r="G749" s="123"/>
      <c r="I749" s="27">
        <f>I503</f>
        <v>28</v>
      </c>
      <c r="J749" s="23">
        <f>J503</f>
        <v>28</v>
      </c>
      <c r="K749" s="23">
        <f>K503</f>
        <v>28</v>
      </c>
      <c r="L749" s="25">
        <f t="shared" si="95"/>
        <v>84</v>
      </c>
      <c r="N749" s="132"/>
      <c r="O749" s="133"/>
      <c r="P749" s="134"/>
      <c r="Q749" s="145"/>
      <c r="U749" s="2"/>
    </row>
    <row r="750" spans="2:21" x14ac:dyDescent="0.35">
      <c r="B750" s="121" t="s">
        <v>776</v>
      </c>
      <c r="C750" s="121"/>
      <c r="D750" s="122"/>
      <c r="E750" s="122"/>
      <c r="F750" s="122"/>
      <c r="G750" s="123"/>
      <c r="I750" s="27">
        <f>I514</f>
        <v>24</v>
      </c>
      <c r="J750" s="23">
        <f>J514</f>
        <v>24</v>
      </c>
      <c r="K750" s="28">
        <f>K514</f>
        <v>24</v>
      </c>
      <c r="L750" s="25">
        <f t="shared" si="95"/>
        <v>72</v>
      </c>
      <c r="N750" s="132"/>
      <c r="O750" s="133"/>
      <c r="P750" s="134"/>
      <c r="Q750" s="145"/>
      <c r="U750" s="2"/>
    </row>
    <row r="751" spans="2:21" x14ac:dyDescent="0.35">
      <c r="B751" s="121" t="s">
        <v>696</v>
      </c>
      <c r="C751" s="121"/>
      <c r="D751" s="122"/>
      <c r="E751" s="122"/>
      <c r="F751" s="122"/>
      <c r="G751" s="123"/>
      <c r="I751" s="27">
        <f>I523</f>
        <v>24</v>
      </c>
      <c r="J751" s="23">
        <f>J523</f>
        <v>24</v>
      </c>
      <c r="K751" s="28">
        <f>K523</f>
        <v>24</v>
      </c>
      <c r="L751" s="25">
        <f t="shared" si="95"/>
        <v>72</v>
      </c>
      <c r="N751" s="132"/>
      <c r="O751" s="133"/>
      <c r="P751" s="134"/>
      <c r="Q751" s="145"/>
      <c r="U751" s="2"/>
    </row>
    <row r="752" spans="2:21" x14ac:dyDescent="0.35">
      <c r="B752" s="121" t="s">
        <v>697</v>
      </c>
      <c r="C752" s="121"/>
      <c r="D752" s="122"/>
      <c r="E752" s="122"/>
      <c r="F752" s="122"/>
      <c r="G752" s="123"/>
      <c r="I752" s="27">
        <f>I532</f>
        <v>24</v>
      </c>
      <c r="J752" s="23">
        <f>J532</f>
        <v>24</v>
      </c>
      <c r="K752" s="28">
        <f>K532</f>
        <v>24</v>
      </c>
      <c r="L752" s="25">
        <f t="shared" si="95"/>
        <v>72</v>
      </c>
      <c r="N752" s="132"/>
      <c r="O752" s="133"/>
      <c r="P752" s="134"/>
      <c r="Q752" s="145"/>
      <c r="U752" s="2"/>
    </row>
    <row r="753" spans="2:21" x14ac:dyDescent="0.35">
      <c r="B753" s="121" t="s">
        <v>698</v>
      </c>
      <c r="C753" s="121"/>
      <c r="D753" s="122"/>
      <c r="E753" s="122"/>
      <c r="F753" s="122"/>
      <c r="G753" s="123"/>
      <c r="I753" s="27">
        <f>I541</f>
        <v>24</v>
      </c>
      <c r="J753" s="23">
        <f>J541</f>
        <v>24</v>
      </c>
      <c r="K753" s="28">
        <f>K541</f>
        <v>24</v>
      </c>
      <c r="L753" s="25">
        <f t="shared" si="95"/>
        <v>72</v>
      </c>
      <c r="N753" s="132"/>
      <c r="O753" s="133"/>
      <c r="P753" s="134"/>
      <c r="Q753" s="145"/>
      <c r="U753" s="2"/>
    </row>
    <row r="754" spans="2:21" x14ac:dyDescent="0.35">
      <c r="B754" s="121" t="s">
        <v>699</v>
      </c>
      <c r="C754" s="121"/>
      <c r="D754" s="122"/>
      <c r="E754" s="122"/>
      <c r="F754" s="122"/>
      <c r="G754" s="123"/>
      <c r="I754" s="27">
        <f>I550</f>
        <v>24</v>
      </c>
      <c r="J754" s="23">
        <f>J550</f>
        <v>24</v>
      </c>
      <c r="K754" s="28">
        <f>K550</f>
        <v>24</v>
      </c>
      <c r="L754" s="25">
        <f t="shared" si="95"/>
        <v>72</v>
      </c>
      <c r="N754" s="132"/>
      <c r="O754" s="133"/>
      <c r="P754" s="134"/>
      <c r="Q754" s="145"/>
      <c r="U754" s="2"/>
    </row>
    <row r="755" spans="2:21" x14ac:dyDescent="0.35">
      <c r="B755" s="121" t="s">
        <v>777</v>
      </c>
      <c r="C755" s="121"/>
      <c r="D755" s="122"/>
      <c r="E755" s="122"/>
      <c r="F755" s="122"/>
      <c r="G755" s="123"/>
      <c r="I755" s="27">
        <f>I565</f>
        <v>30</v>
      </c>
      <c r="J755" s="23">
        <f>J565</f>
        <v>30</v>
      </c>
      <c r="K755" s="28">
        <f>K565</f>
        <v>30</v>
      </c>
      <c r="L755" s="25">
        <f t="shared" si="95"/>
        <v>90</v>
      </c>
      <c r="N755" s="132"/>
      <c r="O755" s="133"/>
      <c r="P755" s="134"/>
      <c r="Q755" s="145"/>
      <c r="U755" s="2"/>
    </row>
    <row r="756" spans="2:21" x14ac:dyDescent="0.35">
      <c r="B756" s="121" t="s">
        <v>700</v>
      </c>
      <c r="C756" s="121"/>
      <c r="D756" s="122"/>
      <c r="E756" s="122"/>
      <c r="F756" s="122"/>
      <c r="G756" s="123"/>
      <c r="I756" s="27">
        <f>I578</f>
        <v>30</v>
      </c>
      <c r="J756" s="23">
        <f>J578</f>
        <v>30</v>
      </c>
      <c r="K756" s="28">
        <f>K578</f>
        <v>30</v>
      </c>
      <c r="L756" s="25">
        <f t="shared" si="95"/>
        <v>90</v>
      </c>
      <c r="N756" s="132"/>
      <c r="O756" s="133"/>
      <c r="P756" s="134"/>
      <c r="Q756" s="145"/>
      <c r="U756" s="2"/>
    </row>
    <row r="757" spans="2:21" x14ac:dyDescent="0.35">
      <c r="B757" s="121" t="s">
        <v>701</v>
      </c>
      <c r="C757" s="121"/>
      <c r="D757" s="122"/>
      <c r="E757" s="122"/>
      <c r="F757" s="122"/>
      <c r="G757" s="123"/>
      <c r="I757" s="27">
        <f>I591</f>
        <v>30</v>
      </c>
      <c r="J757" s="23">
        <f>J591</f>
        <v>30</v>
      </c>
      <c r="K757" s="28">
        <f>K591</f>
        <v>30</v>
      </c>
      <c r="L757" s="25">
        <f t="shared" si="95"/>
        <v>90</v>
      </c>
      <c r="N757" s="132"/>
      <c r="O757" s="133"/>
      <c r="P757" s="134"/>
      <c r="Q757" s="145"/>
      <c r="U757" s="2"/>
    </row>
    <row r="758" spans="2:21" x14ac:dyDescent="0.35">
      <c r="B758" s="121" t="s">
        <v>702</v>
      </c>
      <c r="C758" s="121"/>
      <c r="D758" s="122"/>
      <c r="E758" s="122"/>
      <c r="F758" s="122"/>
      <c r="G758" s="123"/>
      <c r="I758" s="27">
        <f>I604</f>
        <v>30</v>
      </c>
      <c r="J758" s="23">
        <f>J604</f>
        <v>30</v>
      </c>
      <c r="K758" s="28">
        <f>K604</f>
        <v>30</v>
      </c>
      <c r="L758" s="25">
        <f t="shared" si="95"/>
        <v>90</v>
      </c>
      <c r="N758" s="132"/>
      <c r="O758" s="133"/>
      <c r="P758" s="134"/>
      <c r="Q758" s="145"/>
      <c r="U758" s="2"/>
    </row>
    <row r="759" spans="2:21" ht="10.5" thickBot="1" x14ac:dyDescent="0.4">
      <c r="B759" s="162" t="s">
        <v>703</v>
      </c>
      <c r="C759" s="162"/>
      <c r="D759" s="163"/>
      <c r="E759" s="163"/>
      <c r="F759" s="163"/>
      <c r="G759" s="164"/>
      <c r="I759" s="34">
        <f>I617</f>
        <v>30</v>
      </c>
      <c r="J759" s="35">
        <f>J617</f>
        <v>30</v>
      </c>
      <c r="K759" s="36">
        <f>K617</f>
        <v>30</v>
      </c>
      <c r="L759" s="32">
        <f t="shared" si="95"/>
        <v>90</v>
      </c>
      <c r="N759" s="128"/>
      <c r="O759" s="129"/>
      <c r="P759" s="146"/>
      <c r="Q759" s="130"/>
      <c r="U759" s="2"/>
    </row>
    <row r="760" spans="2:21" ht="10.5" thickBot="1" x14ac:dyDescent="0.4">
      <c r="B760" s="121"/>
      <c r="C760" s="163"/>
      <c r="D760" s="122"/>
      <c r="E760" s="122"/>
      <c r="F760" s="122"/>
      <c r="G760" s="123"/>
      <c r="I760" s="19"/>
      <c r="J760" s="15"/>
      <c r="K760" s="20"/>
      <c r="L760" s="17"/>
      <c r="N760" s="19"/>
      <c r="O760" s="15"/>
      <c r="P760" s="20"/>
      <c r="Q760" s="17"/>
      <c r="U760" s="2"/>
    </row>
    <row r="761" spans="2:21" ht="10.8" thickBot="1" x14ac:dyDescent="0.45">
      <c r="B761" s="37" t="s">
        <v>655</v>
      </c>
      <c r="C761" s="37"/>
      <c r="D761" s="38"/>
      <c r="E761" s="38"/>
      <c r="F761" s="38"/>
      <c r="G761" s="48"/>
      <c r="I761" s="124">
        <f>SUM(I724:I760)</f>
        <v>1280</v>
      </c>
      <c r="J761" s="125">
        <f>SUM(J724:J760)</f>
        <v>1280</v>
      </c>
      <c r="K761" s="126">
        <f>SUM(K724:K760)</f>
        <v>1280</v>
      </c>
      <c r="L761" s="127">
        <f>SUM(L724:L760)</f>
        <v>3840</v>
      </c>
      <c r="N761" s="9">
        <f>SUM(N723:N760)</f>
        <v>14</v>
      </c>
      <c r="O761" s="10">
        <f>SUM(O723:O760)</f>
        <v>6</v>
      </c>
      <c r="P761" s="11">
        <f>SUM(P723:P760)</f>
        <v>6</v>
      </c>
      <c r="Q761" s="12">
        <f>SUM(Q723:Q760)</f>
        <v>26</v>
      </c>
      <c r="U761" s="2"/>
    </row>
    <row r="762" spans="2:21" ht="10.5" thickBot="1" x14ac:dyDescent="0.4">
      <c r="U762" s="2"/>
    </row>
    <row r="763" spans="2:21" x14ac:dyDescent="0.35">
      <c r="B763" s="208" t="s">
        <v>718</v>
      </c>
      <c r="C763" s="148"/>
      <c r="D763" s="148"/>
      <c r="E763" s="115"/>
      <c r="F763" s="148"/>
      <c r="G763" s="149"/>
      <c r="I763" s="169">
        <f>SUM(I724:I729)</f>
        <v>258</v>
      </c>
      <c r="J763" s="172">
        <f t="shared" ref="J763:L763" si="97">SUM(J724:J729)</f>
        <v>258</v>
      </c>
      <c r="K763" s="153">
        <f t="shared" si="97"/>
        <v>258</v>
      </c>
      <c r="L763" s="21">
        <f t="shared" si="97"/>
        <v>774</v>
      </c>
      <c r="N763" s="169">
        <f>SUM(N724:N729)</f>
        <v>7</v>
      </c>
      <c r="O763" s="172">
        <f t="shared" ref="O763:Q763" si="98">SUM(O724:O729)</f>
        <v>3</v>
      </c>
      <c r="P763" s="153">
        <f t="shared" si="98"/>
        <v>3</v>
      </c>
      <c r="Q763" s="21">
        <f t="shared" si="98"/>
        <v>13</v>
      </c>
    </row>
    <row r="764" spans="2:21" x14ac:dyDescent="0.35">
      <c r="B764" s="209" t="s">
        <v>719</v>
      </c>
      <c r="G764" s="109"/>
      <c r="I764" s="170">
        <f>SUM(I731:I738)</f>
        <v>454</v>
      </c>
      <c r="J764" s="173">
        <f t="shared" ref="J764:L764" si="99">SUM(J731:J738)</f>
        <v>454</v>
      </c>
      <c r="K764" s="154">
        <f t="shared" si="99"/>
        <v>454</v>
      </c>
      <c r="L764" s="25">
        <f t="shared" si="99"/>
        <v>1362</v>
      </c>
      <c r="N764" s="170">
        <f>SUM(N731:N738)</f>
        <v>7</v>
      </c>
      <c r="O764" s="173">
        <f t="shared" ref="O764:Q764" si="100">SUM(O731:O738)</f>
        <v>3</v>
      </c>
      <c r="P764" s="154">
        <f t="shared" si="100"/>
        <v>3</v>
      </c>
      <c r="Q764" s="25">
        <f t="shared" si="100"/>
        <v>13</v>
      </c>
    </row>
    <row r="765" spans="2:21" x14ac:dyDescent="0.35">
      <c r="B765" s="209" t="s">
        <v>720</v>
      </c>
      <c r="G765" s="109"/>
      <c r="I765" s="170">
        <f>SUM(I740:I759)</f>
        <v>568</v>
      </c>
      <c r="J765" s="173">
        <f t="shared" ref="J765:L765" si="101">SUM(J740:J759)</f>
        <v>568</v>
      </c>
      <c r="K765" s="213">
        <f t="shared" si="101"/>
        <v>568</v>
      </c>
      <c r="L765" s="25">
        <f t="shared" si="101"/>
        <v>1704</v>
      </c>
      <c r="N765" s="170">
        <f>SUM(N740:N759)</f>
        <v>0</v>
      </c>
      <c r="O765" s="173">
        <f t="shared" ref="O765:Q765" si="102">SUM(O740:O759)</f>
        <v>0</v>
      </c>
      <c r="P765" s="154">
        <f t="shared" si="102"/>
        <v>0</v>
      </c>
      <c r="Q765" s="25">
        <f t="shared" si="102"/>
        <v>0</v>
      </c>
    </row>
    <row r="766" spans="2:21" ht="10.5" thickBot="1" x14ac:dyDescent="0.4">
      <c r="B766" s="209" t="s">
        <v>724</v>
      </c>
      <c r="G766" s="109"/>
      <c r="I766" s="210">
        <v>10</v>
      </c>
      <c r="J766" s="211">
        <v>10</v>
      </c>
      <c r="K766" s="155">
        <v>10</v>
      </c>
      <c r="L766" s="109">
        <v>30</v>
      </c>
      <c r="N766" s="210"/>
      <c r="O766" s="211"/>
      <c r="P766" s="212"/>
      <c r="Q766" s="109"/>
    </row>
    <row r="767" spans="2:21" ht="10.8" thickBot="1" x14ac:dyDescent="0.45">
      <c r="B767" s="37" t="s">
        <v>655</v>
      </c>
      <c r="C767" s="38"/>
      <c r="D767" s="38"/>
      <c r="E767" s="38"/>
      <c r="F767" s="38"/>
      <c r="G767" s="48"/>
      <c r="H767" s="72"/>
      <c r="I767" s="171">
        <f>SUM(I763:I766)</f>
        <v>1290</v>
      </c>
      <c r="J767" s="174">
        <f>SUM(J763:J766)</f>
        <v>1290</v>
      </c>
      <c r="K767" s="150">
        <f>SUM(K763:K766)</f>
        <v>1290</v>
      </c>
      <c r="L767" s="127">
        <f>SUM(L763:L766)</f>
        <v>3870</v>
      </c>
      <c r="N767" s="175">
        <f>SUM(N763:N765)</f>
        <v>14</v>
      </c>
      <c r="O767" s="176">
        <f t="shared" ref="O767" si="103">SUM(O763:O765)</f>
        <v>6</v>
      </c>
      <c r="P767" s="177">
        <f t="shared" ref="P767" si="104">SUM(P763:P765)</f>
        <v>6</v>
      </c>
      <c r="Q767" s="178">
        <f t="shared" ref="Q767" si="105">SUM(Q763:Q765)</f>
        <v>26</v>
      </c>
    </row>
    <row r="768" spans="2:21" ht="10.5" thickBot="1" x14ac:dyDescent="0.4"/>
    <row r="769" spans="2:12" ht="10.8" thickBot="1" x14ac:dyDescent="0.45">
      <c r="B769" s="37" t="s">
        <v>723</v>
      </c>
      <c r="C769" s="38"/>
      <c r="D769" s="38"/>
      <c r="E769" s="38"/>
      <c r="F769" s="38"/>
      <c r="G769" s="48"/>
      <c r="H769" s="72"/>
      <c r="I769" s="171">
        <v>1390</v>
      </c>
      <c r="J769" s="174">
        <v>1390</v>
      </c>
      <c r="K769" s="150">
        <v>1390</v>
      </c>
      <c r="L769" s="127">
        <f>SUM(I769:K769)</f>
        <v>4170</v>
      </c>
    </row>
  </sheetData>
  <mergeCells count="78">
    <mergeCell ref="B165:B184"/>
    <mergeCell ref="I3:L3"/>
    <mergeCell ref="B6:B25"/>
    <mergeCell ref="B28:B47"/>
    <mergeCell ref="I56:L56"/>
    <mergeCell ref="B59:B78"/>
    <mergeCell ref="B81:B100"/>
    <mergeCell ref="I109:L109"/>
    <mergeCell ref="B112:B131"/>
    <mergeCell ref="B134:B153"/>
    <mergeCell ref="I162:L162"/>
    <mergeCell ref="B286:B301"/>
    <mergeCell ref="B187:B206"/>
    <mergeCell ref="I215:L215"/>
    <mergeCell ref="B217:E217"/>
    <mergeCell ref="B218:B227"/>
    <mergeCell ref="B228:B243"/>
    <mergeCell ref="B246:E246"/>
    <mergeCell ref="B247:B256"/>
    <mergeCell ref="B257:B272"/>
    <mergeCell ref="B275:E275"/>
    <mergeCell ref="B276:B285"/>
    <mergeCell ref="B402:B417"/>
    <mergeCell ref="B304:E304"/>
    <mergeCell ref="B305:B314"/>
    <mergeCell ref="B315:B330"/>
    <mergeCell ref="B333:E333"/>
    <mergeCell ref="B334:B343"/>
    <mergeCell ref="B344:B359"/>
    <mergeCell ref="B362:E362"/>
    <mergeCell ref="B363:B372"/>
    <mergeCell ref="B373:B388"/>
    <mergeCell ref="B391:E391"/>
    <mergeCell ref="B392:B399"/>
    <mergeCell ref="B535:B540"/>
    <mergeCell ref="B420:E420"/>
    <mergeCell ref="B421:B430"/>
    <mergeCell ref="B431:B446"/>
    <mergeCell ref="B478:E478"/>
    <mergeCell ref="B479:B488"/>
    <mergeCell ref="B489:B502"/>
    <mergeCell ref="B516:E516"/>
    <mergeCell ref="B517:B522"/>
    <mergeCell ref="B525:E525"/>
    <mergeCell ref="B526:B531"/>
    <mergeCell ref="B534:E534"/>
    <mergeCell ref="B449:E449"/>
    <mergeCell ref="B450:B459"/>
    <mergeCell ref="B460:B475"/>
    <mergeCell ref="B507:E507"/>
    <mergeCell ref="N720:Q720"/>
    <mergeCell ref="I633:L633"/>
    <mergeCell ref="B636:B643"/>
    <mergeCell ref="I647:L647"/>
    <mergeCell ref="B650:B673"/>
    <mergeCell ref="I677:L677"/>
    <mergeCell ref="B680:B696"/>
    <mergeCell ref="I700:L700"/>
    <mergeCell ref="N700:Q700"/>
    <mergeCell ref="B702:E702"/>
    <mergeCell ref="B703:B709"/>
    <mergeCell ref="B710:B716"/>
    <mergeCell ref="B508:B513"/>
    <mergeCell ref="B554:E554"/>
    <mergeCell ref="B555:B564"/>
    <mergeCell ref="I620:L620"/>
    <mergeCell ref="I720:L720"/>
    <mergeCell ref="B623:B629"/>
    <mergeCell ref="B543:E543"/>
    <mergeCell ref="B544:B549"/>
    <mergeCell ref="B567:E567"/>
    <mergeCell ref="B568:B577"/>
    <mergeCell ref="B580:E580"/>
    <mergeCell ref="B581:B590"/>
    <mergeCell ref="B593:E593"/>
    <mergeCell ref="B594:B603"/>
    <mergeCell ref="B606:E606"/>
    <mergeCell ref="B607:B61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2" fitToHeight="0" orientation="portrait" r:id="rId1"/>
  <headerFooter>
    <oddHeader>&amp;L&amp;"-,Bold"&amp;K0000FFAPPENDIX 1&amp;R&amp;"-,Bold"&amp;K0000FFPage &amp;P</oddHeader>
    <oddFooter>&amp;C&amp;F&amp;R&amp;D</oddFooter>
  </headerFooter>
  <rowBreaks count="10" manualBreakCount="10">
    <brk id="55" max="16383" man="1"/>
    <brk id="108" max="16383" man="1"/>
    <brk id="161" max="16383" man="1"/>
    <brk id="214" max="16383" man="1"/>
    <brk id="303" max="16383" man="1"/>
    <brk id="390" max="16383" man="1"/>
    <brk id="503" max="16383" man="1"/>
    <brk id="551" max="16383" man="1"/>
    <brk id="619" max="16383" man="1"/>
    <brk id="697" max="16383" man="1"/>
  </rowBreaks>
  <ignoredErrors>
    <ignoredError sqref="N717:P717 N729:P729 N732:P732 N734:P7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21FD-CB1F-470D-9F53-D4EE9187B94D}">
  <dimension ref="B1:U561"/>
  <sheetViews>
    <sheetView workbookViewId="0">
      <selection activeCell="E556" sqref="E556:E559"/>
    </sheetView>
  </sheetViews>
  <sheetFormatPr defaultColWidth="8.68359375" defaultRowHeight="10.199999999999999" x14ac:dyDescent="0.35"/>
  <cols>
    <col min="1" max="1" width="1.20703125" style="1" customWidth="1"/>
    <col min="2" max="2" width="6.26171875" style="1" bestFit="1" customWidth="1"/>
    <col min="3" max="3" width="5.68359375" style="2" bestFit="1" customWidth="1"/>
    <col min="4" max="4" width="7.5234375" style="2" customWidth="1"/>
    <col min="5" max="5" width="23.5234375" style="1" bestFit="1" customWidth="1"/>
    <col min="6" max="6" width="3.7890625" style="2" bestFit="1" customWidth="1"/>
    <col min="7" max="7" width="47" style="2" bestFit="1" customWidth="1"/>
    <col min="8" max="8" width="1" style="1" customWidth="1"/>
    <col min="9" max="11" width="5.41796875" style="2" bestFit="1" customWidth="1"/>
    <col min="12" max="12" width="4.7890625" style="2" customWidth="1"/>
    <col min="13" max="13" width="1" style="2" customWidth="1"/>
    <col min="14" max="17" width="4.7890625" style="2" customWidth="1"/>
    <col min="18" max="18" width="3.1015625" style="2" customWidth="1"/>
    <col min="19" max="19" width="16.89453125" style="2" hidden="1" customWidth="1"/>
    <col min="20" max="20" width="7.1015625" style="2" hidden="1" customWidth="1"/>
    <col min="21" max="21" width="7" style="1" hidden="1" customWidth="1"/>
    <col min="22" max="22" width="3" style="1" customWidth="1"/>
    <col min="23" max="16384" width="8.68359375" style="1"/>
  </cols>
  <sheetData>
    <row r="1" spans="2:21" ht="14.1" x14ac:dyDescent="0.5">
      <c r="B1" s="214" t="s">
        <v>725</v>
      </c>
    </row>
    <row r="2" spans="2:21" ht="10.5" thickBot="1" x14ac:dyDescent="0.4"/>
    <row r="3" spans="2:21" ht="10.8" thickBot="1" x14ac:dyDescent="0.45">
      <c r="B3" s="3" t="s">
        <v>656</v>
      </c>
      <c r="C3" s="4"/>
      <c r="D3" s="4"/>
      <c r="E3" s="4"/>
      <c r="F3" s="4"/>
      <c r="G3" s="4"/>
      <c r="I3" s="230" t="s">
        <v>0</v>
      </c>
      <c r="J3" s="231"/>
      <c r="K3" s="231"/>
      <c r="L3" s="232"/>
      <c r="M3" s="1"/>
      <c r="N3" s="1"/>
      <c r="O3" s="1"/>
      <c r="P3" s="1"/>
      <c r="Q3" s="1"/>
      <c r="R3" s="1"/>
      <c r="S3" s="1"/>
      <c r="T3" s="1"/>
    </row>
    <row r="4" spans="2:21" ht="10.5" thickBot="1" x14ac:dyDescent="0.4">
      <c r="L4" s="1"/>
      <c r="M4" s="1"/>
      <c r="N4" s="1"/>
      <c r="O4" s="1"/>
      <c r="P4" s="1"/>
      <c r="Q4" s="1"/>
      <c r="R4" s="1"/>
      <c r="S4" s="1"/>
      <c r="T4" s="1"/>
    </row>
    <row r="5" spans="2:21" ht="10.8" thickBot="1" x14ac:dyDescent="0.45">
      <c r="B5" s="5"/>
      <c r="C5" s="6" t="s">
        <v>1</v>
      </c>
      <c r="D5" s="6" t="s">
        <v>2</v>
      </c>
      <c r="E5" s="7" t="s">
        <v>3</v>
      </c>
      <c r="F5" s="8" t="s">
        <v>4</v>
      </c>
      <c r="G5" s="8" t="s">
        <v>5</v>
      </c>
      <c r="I5" s="216" t="s">
        <v>6</v>
      </c>
      <c r="J5" s="10" t="s">
        <v>7</v>
      </c>
      <c r="K5" s="11" t="s">
        <v>8</v>
      </c>
      <c r="L5" s="12" t="s">
        <v>9</v>
      </c>
      <c r="M5" s="13"/>
      <c r="N5" s="13"/>
      <c r="O5" s="13"/>
      <c r="P5" s="13"/>
      <c r="Q5" s="13"/>
      <c r="R5" s="13"/>
      <c r="S5" s="1"/>
      <c r="T5" s="1"/>
    </row>
    <row r="6" spans="2:21" x14ac:dyDescent="0.35">
      <c r="B6" s="226" t="s">
        <v>10</v>
      </c>
      <c r="C6" s="14" t="s">
        <v>11</v>
      </c>
      <c r="D6" s="15" t="s">
        <v>12</v>
      </c>
      <c r="E6" s="16" t="s">
        <v>13</v>
      </c>
      <c r="F6" s="17">
        <v>2</v>
      </c>
      <c r="G6" s="18" t="str">
        <f t="shared" ref="G6:G25" si="0">CONCATENATE(S6,U6,E6)</f>
        <v>National - Open - Women's 200m Obstacle Swim</v>
      </c>
      <c r="I6" s="19">
        <v>1</v>
      </c>
      <c r="J6" s="15">
        <v>1</v>
      </c>
      <c r="K6" s="20">
        <v>1</v>
      </c>
      <c r="L6" s="21">
        <f>SUM(I6:K6)</f>
        <v>3</v>
      </c>
      <c r="S6" s="1" t="s">
        <v>657</v>
      </c>
      <c r="T6" s="1"/>
      <c r="U6" s="1" t="s">
        <v>14</v>
      </c>
    </row>
    <row r="7" spans="2:21" x14ac:dyDescent="0.35">
      <c r="B7" s="226"/>
      <c r="C7" s="22" t="s">
        <v>15</v>
      </c>
      <c r="D7" s="23" t="s">
        <v>16</v>
      </c>
      <c r="E7" s="24" t="s">
        <v>13</v>
      </c>
      <c r="F7" s="25">
        <v>2</v>
      </c>
      <c r="G7" s="26" t="str">
        <f t="shared" si="0"/>
        <v>National - Open - Men's 200m Obstacle Swim</v>
      </c>
      <c r="I7" s="27">
        <v>1</v>
      </c>
      <c r="J7" s="23">
        <v>1</v>
      </c>
      <c r="K7" s="28">
        <v>1</v>
      </c>
      <c r="L7" s="25">
        <f>SUM(I7:K7)</f>
        <v>3</v>
      </c>
      <c r="S7" s="1" t="s">
        <v>657</v>
      </c>
      <c r="T7" s="1"/>
      <c r="U7" s="1" t="s">
        <v>17</v>
      </c>
    </row>
    <row r="8" spans="2:21" x14ac:dyDescent="0.35">
      <c r="B8" s="226"/>
      <c r="C8" s="22" t="s">
        <v>11</v>
      </c>
      <c r="D8" s="23" t="s">
        <v>18</v>
      </c>
      <c r="E8" s="24" t="s">
        <v>19</v>
      </c>
      <c r="F8" s="25">
        <v>2</v>
      </c>
      <c r="G8" s="26" t="str">
        <f t="shared" si="0"/>
        <v>National - Open - Women's 50m Manikin Carry</v>
      </c>
      <c r="I8" s="27">
        <v>1</v>
      </c>
      <c r="J8" s="23">
        <v>1</v>
      </c>
      <c r="K8" s="28">
        <v>1</v>
      </c>
      <c r="L8" s="25">
        <f t="shared" ref="L8:L25" si="1">SUM(I8:K8)</f>
        <v>3</v>
      </c>
      <c r="S8" s="1" t="s">
        <v>657</v>
      </c>
      <c r="T8" s="1"/>
      <c r="U8" s="1" t="s">
        <v>14</v>
      </c>
    </row>
    <row r="9" spans="2:21" x14ac:dyDescent="0.35">
      <c r="B9" s="226"/>
      <c r="C9" s="22" t="s">
        <v>15</v>
      </c>
      <c r="D9" s="23" t="s">
        <v>20</v>
      </c>
      <c r="E9" s="24" t="s">
        <v>19</v>
      </c>
      <c r="F9" s="25">
        <v>2</v>
      </c>
      <c r="G9" s="26" t="str">
        <f t="shared" si="0"/>
        <v>National - Open - Men's 50m Manikin Carry</v>
      </c>
      <c r="I9" s="27">
        <v>1</v>
      </c>
      <c r="J9" s="23">
        <v>1</v>
      </c>
      <c r="K9" s="28">
        <v>1</v>
      </c>
      <c r="L9" s="25">
        <f t="shared" si="1"/>
        <v>3</v>
      </c>
      <c r="S9" s="1" t="s">
        <v>657</v>
      </c>
      <c r="T9" s="1"/>
      <c r="U9" s="1" t="s">
        <v>17</v>
      </c>
    </row>
    <row r="10" spans="2:21" x14ac:dyDescent="0.35">
      <c r="B10" s="226"/>
      <c r="C10" s="22" t="s">
        <v>11</v>
      </c>
      <c r="D10" s="23" t="s">
        <v>21</v>
      </c>
      <c r="E10" s="24" t="s">
        <v>22</v>
      </c>
      <c r="F10" s="25">
        <v>2</v>
      </c>
      <c r="G10" s="26" t="str">
        <f t="shared" si="0"/>
        <v>National - Open - Women's 100m Rescue Medley</v>
      </c>
      <c r="I10" s="27">
        <v>1</v>
      </c>
      <c r="J10" s="23">
        <v>1</v>
      </c>
      <c r="K10" s="28">
        <v>1</v>
      </c>
      <c r="L10" s="25">
        <f t="shared" si="1"/>
        <v>3</v>
      </c>
      <c r="S10" s="1" t="s">
        <v>657</v>
      </c>
      <c r="T10" s="1"/>
      <c r="U10" s="1" t="s">
        <v>14</v>
      </c>
    </row>
    <row r="11" spans="2:21" x14ac:dyDescent="0.35">
      <c r="B11" s="226"/>
      <c r="C11" s="22" t="s">
        <v>15</v>
      </c>
      <c r="D11" s="23" t="s">
        <v>23</v>
      </c>
      <c r="E11" s="24" t="s">
        <v>22</v>
      </c>
      <c r="F11" s="25">
        <v>2</v>
      </c>
      <c r="G11" s="26" t="str">
        <f t="shared" si="0"/>
        <v>National - Open - Men's 100m Rescue Medley</v>
      </c>
      <c r="I11" s="27">
        <v>1</v>
      </c>
      <c r="J11" s="23">
        <v>1</v>
      </c>
      <c r="K11" s="28">
        <v>1</v>
      </c>
      <c r="L11" s="25">
        <f t="shared" si="1"/>
        <v>3</v>
      </c>
      <c r="S11" s="1" t="s">
        <v>657</v>
      </c>
      <c r="T11" s="1"/>
      <c r="U11" s="1" t="s">
        <v>17</v>
      </c>
    </row>
    <row r="12" spans="2:21" x14ac:dyDescent="0.35">
      <c r="B12" s="226"/>
      <c r="C12" s="22" t="s">
        <v>11</v>
      </c>
      <c r="D12" s="23" t="s">
        <v>24</v>
      </c>
      <c r="E12" s="24" t="s">
        <v>25</v>
      </c>
      <c r="F12" s="25">
        <v>2</v>
      </c>
      <c r="G12" s="26" t="str">
        <f t="shared" si="0"/>
        <v>National - Open - Women's 100m Manikin Carry with Fins</v>
      </c>
      <c r="I12" s="27">
        <v>1</v>
      </c>
      <c r="J12" s="23">
        <v>1</v>
      </c>
      <c r="K12" s="28">
        <v>1</v>
      </c>
      <c r="L12" s="25">
        <f t="shared" si="1"/>
        <v>3</v>
      </c>
      <c r="S12" s="1" t="s">
        <v>657</v>
      </c>
      <c r="T12" s="1"/>
      <c r="U12" s="1" t="s">
        <v>14</v>
      </c>
    </row>
    <row r="13" spans="2:21" x14ac:dyDescent="0.35">
      <c r="B13" s="226"/>
      <c r="C13" s="22" t="s">
        <v>15</v>
      </c>
      <c r="D13" s="23" t="s">
        <v>26</v>
      </c>
      <c r="E13" s="24" t="s">
        <v>25</v>
      </c>
      <c r="F13" s="25">
        <v>2</v>
      </c>
      <c r="G13" s="26" t="str">
        <f t="shared" si="0"/>
        <v>National - Open - Men's 100m Manikin Carry with Fins</v>
      </c>
      <c r="I13" s="27">
        <v>1</v>
      </c>
      <c r="J13" s="23">
        <v>1</v>
      </c>
      <c r="K13" s="28">
        <v>1</v>
      </c>
      <c r="L13" s="25">
        <f t="shared" si="1"/>
        <v>3</v>
      </c>
      <c r="S13" s="1" t="s">
        <v>657</v>
      </c>
      <c r="T13" s="1"/>
      <c r="U13" s="1" t="s">
        <v>17</v>
      </c>
    </row>
    <row r="14" spans="2:21" x14ac:dyDescent="0.35">
      <c r="B14" s="226"/>
      <c r="C14" s="22" t="s">
        <v>11</v>
      </c>
      <c r="D14" s="23" t="s">
        <v>27</v>
      </c>
      <c r="E14" s="24" t="s">
        <v>28</v>
      </c>
      <c r="F14" s="25">
        <v>2</v>
      </c>
      <c r="G14" s="26" t="str">
        <f t="shared" si="0"/>
        <v>National - Open - Women's 100m Manikin Tow with Fins</v>
      </c>
      <c r="I14" s="27">
        <v>1</v>
      </c>
      <c r="J14" s="23">
        <v>1</v>
      </c>
      <c r="K14" s="28">
        <v>1</v>
      </c>
      <c r="L14" s="25">
        <f t="shared" si="1"/>
        <v>3</v>
      </c>
      <c r="S14" s="1" t="s">
        <v>657</v>
      </c>
      <c r="T14" s="1"/>
      <c r="U14" s="1" t="s">
        <v>14</v>
      </c>
    </row>
    <row r="15" spans="2:21" x14ac:dyDescent="0.35">
      <c r="B15" s="226"/>
      <c r="C15" s="22" t="s">
        <v>15</v>
      </c>
      <c r="D15" s="23" t="s">
        <v>29</v>
      </c>
      <c r="E15" s="24" t="s">
        <v>28</v>
      </c>
      <c r="F15" s="25">
        <v>2</v>
      </c>
      <c r="G15" s="29" t="str">
        <f t="shared" si="0"/>
        <v>National - Open - Men's 100m Manikin Tow with Fins</v>
      </c>
      <c r="I15" s="27">
        <v>1</v>
      </c>
      <c r="J15" s="23">
        <v>1</v>
      </c>
      <c r="K15" s="28">
        <v>1</v>
      </c>
      <c r="L15" s="25">
        <f t="shared" si="1"/>
        <v>3</v>
      </c>
      <c r="S15" s="1" t="s">
        <v>657</v>
      </c>
      <c r="T15" s="1"/>
      <c r="U15" s="1" t="s">
        <v>17</v>
      </c>
    </row>
    <row r="16" spans="2:21" x14ac:dyDescent="0.35">
      <c r="B16" s="226"/>
      <c r="C16" s="22" t="s">
        <v>11</v>
      </c>
      <c r="D16" s="23" t="s">
        <v>30</v>
      </c>
      <c r="E16" s="24" t="s">
        <v>31</v>
      </c>
      <c r="F16" s="25">
        <v>2</v>
      </c>
      <c r="G16" s="18" t="str">
        <f t="shared" si="0"/>
        <v>National - Open - Women's 200m Super Lifesaver</v>
      </c>
      <c r="I16" s="27">
        <v>1</v>
      </c>
      <c r="J16" s="23">
        <v>1</v>
      </c>
      <c r="K16" s="28">
        <v>1</v>
      </c>
      <c r="L16" s="25">
        <f t="shared" si="1"/>
        <v>3</v>
      </c>
      <c r="S16" s="1" t="s">
        <v>657</v>
      </c>
      <c r="T16" s="1"/>
      <c r="U16" s="1" t="s">
        <v>14</v>
      </c>
    </row>
    <row r="17" spans="2:21" x14ac:dyDescent="0.35">
      <c r="B17" s="226"/>
      <c r="C17" s="22" t="s">
        <v>15</v>
      </c>
      <c r="D17" s="23" t="s">
        <v>32</v>
      </c>
      <c r="E17" s="24" t="s">
        <v>31</v>
      </c>
      <c r="F17" s="25">
        <v>2</v>
      </c>
      <c r="G17" s="26" t="str">
        <f t="shared" si="0"/>
        <v>National - Open - Men's 200m Super Lifesaver</v>
      </c>
      <c r="I17" s="27">
        <v>1</v>
      </c>
      <c r="J17" s="23">
        <v>1</v>
      </c>
      <c r="K17" s="28">
        <v>1</v>
      </c>
      <c r="L17" s="25">
        <f t="shared" si="1"/>
        <v>3</v>
      </c>
      <c r="S17" s="1" t="s">
        <v>657</v>
      </c>
      <c r="T17" s="1"/>
      <c r="U17" s="1" t="s">
        <v>17</v>
      </c>
    </row>
    <row r="18" spans="2:21" x14ac:dyDescent="0.35">
      <c r="B18" s="226"/>
      <c r="C18" s="22" t="s">
        <v>11</v>
      </c>
      <c r="D18" s="23" t="s">
        <v>33</v>
      </c>
      <c r="E18" s="24" t="s">
        <v>34</v>
      </c>
      <c r="F18" s="25" t="s">
        <v>35</v>
      </c>
      <c r="G18" s="26" t="str">
        <f t="shared" si="0"/>
        <v>National - Open - Women's Line Throw</v>
      </c>
      <c r="I18" s="27">
        <v>2</v>
      </c>
      <c r="J18" s="23">
        <v>2</v>
      </c>
      <c r="K18" s="28">
        <v>2</v>
      </c>
      <c r="L18" s="25">
        <f t="shared" si="1"/>
        <v>6</v>
      </c>
      <c r="S18" s="1" t="s">
        <v>657</v>
      </c>
      <c r="T18" s="1"/>
      <c r="U18" s="1" t="s">
        <v>14</v>
      </c>
    </row>
    <row r="19" spans="2:21" x14ac:dyDescent="0.35">
      <c r="B19" s="226"/>
      <c r="C19" s="22" t="s">
        <v>15</v>
      </c>
      <c r="D19" s="23" t="s">
        <v>36</v>
      </c>
      <c r="E19" s="24" t="s">
        <v>34</v>
      </c>
      <c r="F19" s="25" t="s">
        <v>35</v>
      </c>
      <c r="G19" s="26" t="str">
        <f t="shared" si="0"/>
        <v>National - Open - Men's Line Throw</v>
      </c>
      <c r="I19" s="27">
        <v>2</v>
      </c>
      <c r="J19" s="23">
        <v>2</v>
      </c>
      <c r="K19" s="28">
        <v>2</v>
      </c>
      <c r="L19" s="25">
        <f t="shared" si="1"/>
        <v>6</v>
      </c>
      <c r="S19" s="1" t="s">
        <v>657</v>
      </c>
      <c r="T19" s="1"/>
      <c r="U19" s="1" t="s">
        <v>17</v>
      </c>
    </row>
    <row r="20" spans="2:21" x14ac:dyDescent="0.35">
      <c r="B20" s="226"/>
      <c r="C20" s="22" t="s">
        <v>11</v>
      </c>
      <c r="D20" s="23" t="s">
        <v>37</v>
      </c>
      <c r="E20" s="24" t="s">
        <v>38</v>
      </c>
      <c r="F20" s="25" t="s">
        <v>39</v>
      </c>
      <c r="G20" s="26" t="str">
        <f t="shared" si="0"/>
        <v>National - Open - Women's 4x25m Manikin Relay</v>
      </c>
      <c r="I20" s="27">
        <v>4</v>
      </c>
      <c r="J20" s="23">
        <v>4</v>
      </c>
      <c r="K20" s="28">
        <v>4</v>
      </c>
      <c r="L20" s="25">
        <f t="shared" si="1"/>
        <v>12</v>
      </c>
      <c r="S20" s="1" t="s">
        <v>657</v>
      </c>
      <c r="T20" s="1"/>
      <c r="U20" s="1" t="s">
        <v>14</v>
      </c>
    </row>
    <row r="21" spans="2:21" x14ac:dyDescent="0.35">
      <c r="B21" s="226"/>
      <c r="C21" s="22" t="s">
        <v>15</v>
      </c>
      <c r="D21" s="23" t="s">
        <v>40</v>
      </c>
      <c r="E21" s="24" t="s">
        <v>38</v>
      </c>
      <c r="F21" s="25" t="s">
        <v>39</v>
      </c>
      <c r="G21" s="26" t="str">
        <f t="shared" si="0"/>
        <v>National - Open - Men's 4x25m Manikin Relay</v>
      </c>
      <c r="I21" s="27">
        <v>4</v>
      </c>
      <c r="J21" s="23">
        <v>4</v>
      </c>
      <c r="K21" s="28">
        <v>4</v>
      </c>
      <c r="L21" s="25">
        <f t="shared" si="1"/>
        <v>12</v>
      </c>
      <c r="S21" s="1" t="s">
        <v>657</v>
      </c>
      <c r="T21" s="1"/>
      <c r="U21" s="1" t="s">
        <v>17</v>
      </c>
    </row>
    <row r="22" spans="2:21" x14ac:dyDescent="0.35">
      <c r="B22" s="226"/>
      <c r="C22" s="22" t="s">
        <v>11</v>
      </c>
      <c r="D22" s="23" t="s">
        <v>41</v>
      </c>
      <c r="E22" s="24" t="s">
        <v>42</v>
      </c>
      <c r="F22" s="25" t="s">
        <v>39</v>
      </c>
      <c r="G22" s="26" t="str">
        <f t="shared" si="0"/>
        <v>National - Open - Women's 4x50m Obstacle Relay</v>
      </c>
      <c r="I22" s="27">
        <v>4</v>
      </c>
      <c r="J22" s="23">
        <v>4</v>
      </c>
      <c r="K22" s="28">
        <v>4</v>
      </c>
      <c r="L22" s="25">
        <f t="shared" si="1"/>
        <v>12</v>
      </c>
      <c r="S22" s="1" t="s">
        <v>657</v>
      </c>
      <c r="T22" s="1"/>
      <c r="U22" s="1" t="s">
        <v>14</v>
      </c>
    </row>
    <row r="23" spans="2:21" x14ac:dyDescent="0.35">
      <c r="B23" s="226"/>
      <c r="C23" s="22" t="s">
        <v>15</v>
      </c>
      <c r="D23" s="23" t="s">
        <v>43</v>
      </c>
      <c r="E23" s="24" t="s">
        <v>42</v>
      </c>
      <c r="F23" s="25" t="s">
        <v>39</v>
      </c>
      <c r="G23" s="26" t="str">
        <f t="shared" si="0"/>
        <v>National - Open - Men's 4x50m Obstacle Relay</v>
      </c>
      <c r="I23" s="27">
        <v>4</v>
      </c>
      <c r="J23" s="23">
        <v>4</v>
      </c>
      <c r="K23" s="28">
        <v>4</v>
      </c>
      <c r="L23" s="25">
        <f t="shared" si="1"/>
        <v>12</v>
      </c>
      <c r="S23" s="1" t="s">
        <v>657</v>
      </c>
      <c r="T23" s="1"/>
      <c r="U23" s="1" t="s">
        <v>17</v>
      </c>
    </row>
    <row r="24" spans="2:21" x14ac:dyDescent="0.35">
      <c r="B24" s="226"/>
      <c r="C24" s="22" t="s">
        <v>11</v>
      </c>
      <c r="D24" s="23" t="s">
        <v>44</v>
      </c>
      <c r="E24" s="24" t="s">
        <v>45</v>
      </c>
      <c r="F24" s="25" t="s">
        <v>39</v>
      </c>
      <c r="G24" s="26" t="str">
        <f t="shared" si="0"/>
        <v>National - Open - Women's 4x50m Medley Relay</v>
      </c>
      <c r="I24" s="27">
        <v>4</v>
      </c>
      <c r="J24" s="23">
        <v>4</v>
      </c>
      <c r="K24" s="28">
        <v>4</v>
      </c>
      <c r="L24" s="25">
        <f t="shared" si="1"/>
        <v>12</v>
      </c>
      <c r="S24" s="1" t="s">
        <v>657</v>
      </c>
      <c r="T24" s="1"/>
      <c r="U24" s="1" t="s">
        <v>14</v>
      </c>
    </row>
    <row r="25" spans="2:21" ht="10.5" thickBot="1" x14ac:dyDescent="0.4">
      <c r="B25" s="227"/>
      <c r="C25" s="30" t="s">
        <v>15</v>
      </c>
      <c r="D25" s="23" t="s">
        <v>46</v>
      </c>
      <c r="E25" s="31" t="s">
        <v>45</v>
      </c>
      <c r="F25" s="32" t="s">
        <v>39</v>
      </c>
      <c r="G25" s="33" t="str">
        <f t="shared" si="0"/>
        <v>National - Open - Men's 4x50m Medley Relay</v>
      </c>
      <c r="I25" s="34">
        <v>4</v>
      </c>
      <c r="J25" s="35">
        <v>4</v>
      </c>
      <c r="K25" s="36">
        <v>4</v>
      </c>
      <c r="L25" s="32">
        <f t="shared" si="1"/>
        <v>12</v>
      </c>
      <c r="S25" s="1" t="s">
        <v>657</v>
      </c>
      <c r="T25" s="1"/>
      <c r="U25" s="1" t="s">
        <v>17</v>
      </c>
    </row>
    <row r="26" spans="2:21" ht="10.8" thickBot="1" x14ac:dyDescent="0.45">
      <c r="B26" s="37" t="s">
        <v>47</v>
      </c>
      <c r="C26" s="38"/>
      <c r="D26" s="38"/>
      <c r="E26" s="38"/>
      <c r="F26" s="38"/>
      <c r="G26" s="38"/>
      <c r="H26" s="39"/>
      <c r="I26" s="40">
        <f>SUM(I6:I25)</f>
        <v>40</v>
      </c>
      <c r="J26" s="41">
        <f>SUM(J6:J25)</f>
        <v>40</v>
      </c>
      <c r="K26" s="11">
        <f>SUM(K6:K25)</f>
        <v>40</v>
      </c>
      <c r="L26" s="12">
        <f>SUM(L6:L25)</f>
        <v>120</v>
      </c>
      <c r="S26" s="1"/>
      <c r="T26" s="1"/>
    </row>
    <row r="27" spans="2:21" ht="10.5" thickBot="1" x14ac:dyDescent="0.4">
      <c r="S27" s="1"/>
      <c r="T27" s="1"/>
    </row>
    <row r="28" spans="2:21" x14ac:dyDescent="0.35">
      <c r="B28" s="225" t="s">
        <v>48</v>
      </c>
      <c r="C28" s="42" t="s">
        <v>11</v>
      </c>
      <c r="D28" s="43" t="s">
        <v>49</v>
      </c>
      <c r="E28" s="44" t="s">
        <v>50</v>
      </c>
      <c r="F28" s="21">
        <v>2</v>
      </c>
      <c r="G28" s="45" t="str">
        <f t="shared" ref="G28:G47" si="2">CONCATENATE(S28,U28,E28)</f>
        <v>National - Open - Women's Surf Race</v>
      </c>
      <c r="I28" s="42">
        <v>1</v>
      </c>
      <c r="J28" s="43">
        <v>1</v>
      </c>
      <c r="K28" s="46">
        <v>1</v>
      </c>
      <c r="L28" s="21">
        <f>SUM(I28:K28)</f>
        <v>3</v>
      </c>
      <c r="S28" s="1" t="s">
        <v>657</v>
      </c>
      <c r="T28" s="1"/>
      <c r="U28" s="1" t="s">
        <v>14</v>
      </c>
    </row>
    <row r="29" spans="2:21" x14ac:dyDescent="0.35">
      <c r="B29" s="226"/>
      <c r="C29" s="27" t="s">
        <v>15</v>
      </c>
      <c r="D29" s="23" t="s">
        <v>51</v>
      </c>
      <c r="E29" s="24" t="s">
        <v>50</v>
      </c>
      <c r="F29" s="25">
        <v>2</v>
      </c>
      <c r="G29" s="26" t="str">
        <f t="shared" si="2"/>
        <v>National - Open - Men's Surf Race</v>
      </c>
      <c r="I29" s="27">
        <v>1</v>
      </c>
      <c r="J29" s="23">
        <v>1</v>
      </c>
      <c r="K29" s="28">
        <v>1</v>
      </c>
      <c r="L29" s="25">
        <f>SUM(I29:K29)</f>
        <v>3</v>
      </c>
      <c r="S29" s="1" t="s">
        <v>657</v>
      </c>
      <c r="T29" s="1"/>
      <c r="U29" s="1" t="s">
        <v>17</v>
      </c>
    </row>
    <row r="30" spans="2:21" x14ac:dyDescent="0.35">
      <c r="B30" s="226"/>
      <c r="C30" s="27" t="s">
        <v>11</v>
      </c>
      <c r="D30" s="23" t="s">
        <v>52</v>
      </c>
      <c r="E30" s="24" t="s">
        <v>53</v>
      </c>
      <c r="F30" s="25">
        <v>2</v>
      </c>
      <c r="G30" s="26" t="str">
        <f t="shared" si="2"/>
        <v>National - Open - Women's Board Race</v>
      </c>
      <c r="I30" s="27">
        <v>1</v>
      </c>
      <c r="J30" s="23">
        <v>1</v>
      </c>
      <c r="K30" s="28">
        <v>1</v>
      </c>
      <c r="L30" s="25">
        <f t="shared" ref="L30:L47" si="3">SUM(I30:K30)</f>
        <v>3</v>
      </c>
      <c r="S30" s="1" t="s">
        <v>657</v>
      </c>
      <c r="T30" s="1"/>
      <c r="U30" s="1" t="s">
        <v>14</v>
      </c>
    </row>
    <row r="31" spans="2:21" x14ac:dyDescent="0.35">
      <c r="B31" s="226"/>
      <c r="C31" s="27" t="s">
        <v>15</v>
      </c>
      <c r="D31" s="23" t="s">
        <v>54</v>
      </c>
      <c r="E31" s="24" t="s">
        <v>53</v>
      </c>
      <c r="F31" s="25">
        <v>2</v>
      </c>
      <c r="G31" s="26" t="str">
        <f t="shared" si="2"/>
        <v>National - Open - Men's Board Race</v>
      </c>
      <c r="I31" s="27">
        <v>1</v>
      </c>
      <c r="J31" s="23">
        <v>1</v>
      </c>
      <c r="K31" s="28">
        <v>1</v>
      </c>
      <c r="L31" s="25">
        <f t="shared" si="3"/>
        <v>3</v>
      </c>
      <c r="S31" s="1" t="s">
        <v>657</v>
      </c>
      <c r="T31" s="1"/>
      <c r="U31" s="1" t="s">
        <v>17</v>
      </c>
    </row>
    <row r="32" spans="2:21" x14ac:dyDescent="0.35">
      <c r="B32" s="226"/>
      <c r="C32" s="27" t="s">
        <v>11</v>
      </c>
      <c r="D32" s="23" t="s">
        <v>55</v>
      </c>
      <c r="E32" s="24" t="s">
        <v>56</v>
      </c>
      <c r="F32" s="25">
        <v>2</v>
      </c>
      <c r="G32" s="26" t="str">
        <f t="shared" si="2"/>
        <v>National - Open - Women's Surf Ski Race</v>
      </c>
      <c r="I32" s="27">
        <v>1</v>
      </c>
      <c r="J32" s="23">
        <v>1</v>
      </c>
      <c r="K32" s="28">
        <v>1</v>
      </c>
      <c r="L32" s="25">
        <f t="shared" si="3"/>
        <v>3</v>
      </c>
      <c r="S32" s="1" t="s">
        <v>657</v>
      </c>
      <c r="T32" s="1"/>
      <c r="U32" s="1" t="s">
        <v>14</v>
      </c>
    </row>
    <row r="33" spans="2:21" x14ac:dyDescent="0.35">
      <c r="B33" s="226"/>
      <c r="C33" s="27" t="s">
        <v>15</v>
      </c>
      <c r="D33" s="23" t="s">
        <v>57</v>
      </c>
      <c r="E33" s="24" t="s">
        <v>56</v>
      </c>
      <c r="F33" s="25">
        <v>2</v>
      </c>
      <c r="G33" s="26" t="str">
        <f t="shared" si="2"/>
        <v>National - Open - Men's Surf Ski Race</v>
      </c>
      <c r="I33" s="27">
        <v>1</v>
      </c>
      <c r="J33" s="23">
        <v>1</v>
      </c>
      <c r="K33" s="28">
        <v>1</v>
      </c>
      <c r="L33" s="25">
        <f t="shared" si="3"/>
        <v>3</v>
      </c>
      <c r="S33" s="1" t="s">
        <v>657</v>
      </c>
      <c r="T33" s="1"/>
      <c r="U33" s="1" t="s">
        <v>17</v>
      </c>
    </row>
    <row r="34" spans="2:21" x14ac:dyDescent="0.35">
      <c r="B34" s="226"/>
      <c r="C34" s="27" t="s">
        <v>11</v>
      </c>
      <c r="D34" s="23" t="s">
        <v>58</v>
      </c>
      <c r="E34" s="24" t="s">
        <v>59</v>
      </c>
      <c r="F34" s="25">
        <v>2</v>
      </c>
      <c r="G34" s="26" t="str">
        <f t="shared" si="2"/>
        <v>National - Open - Women's Oceanwoman</v>
      </c>
      <c r="I34" s="27">
        <v>1</v>
      </c>
      <c r="J34" s="23">
        <v>1</v>
      </c>
      <c r="K34" s="28">
        <v>1</v>
      </c>
      <c r="L34" s="25">
        <f t="shared" si="3"/>
        <v>3</v>
      </c>
      <c r="S34" s="1" t="s">
        <v>657</v>
      </c>
      <c r="T34" s="1"/>
      <c r="U34" s="1" t="s">
        <v>14</v>
      </c>
    </row>
    <row r="35" spans="2:21" x14ac:dyDescent="0.35">
      <c r="B35" s="226"/>
      <c r="C35" s="27" t="s">
        <v>15</v>
      </c>
      <c r="D35" s="23" t="s">
        <v>60</v>
      </c>
      <c r="E35" s="24" t="s">
        <v>61</v>
      </c>
      <c r="F35" s="25">
        <v>2</v>
      </c>
      <c r="G35" s="26" t="str">
        <f t="shared" si="2"/>
        <v>National - Open - Men's Oceanman</v>
      </c>
      <c r="I35" s="27">
        <v>1</v>
      </c>
      <c r="J35" s="23">
        <v>1</v>
      </c>
      <c r="K35" s="28">
        <v>1</v>
      </c>
      <c r="L35" s="25">
        <f t="shared" si="3"/>
        <v>3</v>
      </c>
      <c r="S35" s="1" t="s">
        <v>657</v>
      </c>
      <c r="T35" s="1"/>
      <c r="U35" s="1" t="s">
        <v>17</v>
      </c>
    </row>
    <row r="36" spans="2:21" x14ac:dyDescent="0.35">
      <c r="B36" s="226"/>
      <c r="C36" s="27" t="s">
        <v>11</v>
      </c>
      <c r="D36" s="23" t="s">
        <v>62</v>
      </c>
      <c r="E36" s="24" t="s">
        <v>63</v>
      </c>
      <c r="F36" s="25">
        <v>2</v>
      </c>
      <c r="G36" s="26" t="str">
        <f t="shared" si="2"/>
        <v>National - Open - Women's Beach Flags</v>
      </c>
      <c r="I36" s="27">
        <v>1</v>
      </c>
      <c r="J36" s="23">
        <v>1</v>
      </c>
      <c r="K36" s="28">
        <v>1</v>
      </c>
      <c r="L36" s="25">
        <f t="shared" si="3"/>
        <v>3</v>
      </c>
      <c r="S36" s="1" t="s">
        <v>657</v>
      </c>
      <c r="T36" s="1"/>
      <c r="U36" s="1" t="s">
        <v>14</v>
      </c>
    </row>
    <row r="37" spans="2:21" x14ac:dyDescent="0.35">
      <c r="B37" s="226"/>
      <c r="C37" s="27" t="s">
        <v>15</v>
      </c>
      <c r="D37" s="23" t="s">
        <v>64</v>
      </c>
      <c r="E37" s="24" t="s">
        <v>63</v>
      </c>
      <c r="F37" s="25">
        <v>2</v>
      </c>
      <c r="G37" s="26" t="str">
        <f t="shared" si="2"/>
        <v>National - Open - Men's Beach Flags</v>
      </c>
      <c r="I37" s="27">
        <v>1</v>
      </c>
      <c r="J37" s="23">
        <v>1</v>
      </c>
      <c r="K37" s="28">
        <v>1</v>
      </c>
      <c r="L37" s="25">
        <f t="shared" si="3"/>
        <v>3</v>
      </c>
      <c r="S37" s="1" t="s">
        <v>657</v>
      </c>
      <c r="T37" s="1"/>
      <c r="U37" s="1" t="s">
        <v>17</v>
      </c>
    </row>
    <row r="38" spans="2:21" x14ac:dyDescent="0.35">
      <c r="B38" s="226"/>
      <c r="C38" s="27" t="s">
        <v>11</v>
      </c>
      <c r="D38" s="23" t="s">
        <v>65</v>
      </c>
      <c r="E38" s="24" t="s">
        <v>66</v>
      </c>
      <c r="F38" s="25">
        <v>2</v>
      </c>
      <c r="G38" s="26" t="str">
        <f t="shared" si="2"/>
        <v>National - Open - Women's Beach Sprint</v>
      </c>
      <c r="I38" s="27">
        <v>1</v>
      </c>
      <c r="J38" s="23">
        <v>1</v>
      </c>
      <c r="K38" s="28">
        <v>1</v>
      </c>
      <c r="L38" s="25">
        <f t="shared" si="3"/>
        <v>3</v>
      </c>
      <c r="S38" s="1" t="s">
        <v>657</v>
      </c>
      <c r="T38" s="1"/>
      <c r="U38" s="1" t="s">
        <v>14</v>
      </c>
    </row>
    <row r="39" spans="2:21" x14ac:dyDescent="0.35">
      <c r="B39" s="226"/>
      <c r="C39" s="27" t="s">
        <v>15</v>
      </c>
      <c r="D39" s="23" t="s">
        <v>67</v>
      </c>
      <c r="E39" s="24" t="s">
        <v>66</v>
      </c>
      <c r="F39" s="25">
        <v>2</v>
      </c>
      <c r="G39" s="26" t="str">
        <f t="shared" si="2"/>
        <v>National - Open - Men's Beach Sprint</v>
      </c>
      <c r="I39" s="27">
        <v>1</v>
      </c>
      <c r="J39" s="23">
        <v>1</v>
      </c>
      <c r="K39" s="28">
        <v>1</v>
      </c>
      <c r="L39" s="25">
        <f t="shared" si="3"/>
        <v>3</v>
      </c>
      <c r="S39" s="1" t="s">
        <v>657</v>
      </c>
      <c r="T39" s="1"/>
      <c r="U39" s="1" t="s">
        <v>17</v>
      </c>
    </row>
    <row r="40" spans="2:21" x14ac:dyDescent="0.35">
      <c r="B40" s="226"/>
      <c r="C40" s="27" t="s">
        <v>11</v>
      </c>
      <c r="D40" s="23" t="s">
        <v>68</v>
      </c>
      <c r="E40" s="24" t="s">
        <v>69</v>
      </c>
      <c r="F40" s="25" t="s">
        <v>35</v>
      </c>
      <c r="G40" s="26" t="str">
        <f t="shared" si="2"/>
        <v>National - Open - Women's Board Rescue</v>
      </c>
      <c r="I40" s="27">
        <v>2</v>
      </c>
      <c r="J40" s="23">
        <v>2</v>
      </c>
      <c r="K40" s="28">
        <v>2</v>
      </c>
      <c r="L40" s="25">
        <f t="shared" si="3"/>
        <v>6</v>
      </c>
      <c r="S40" s="1" t="s">
        <v>657</v>
      </c>
      <c r="T40" s="1"/>
      <c r="U40" s="1" t="s">
        <v>14</v>
      </c>
    </row>
    <row r="41" spans="2:21" x14ac:dyDescent="0.35">
      <c r="B41" s="226"/>
      <c r="C41" s="27" t="s">
        <v>15</v>
      </c>
      <c r="D41" s="23" t="s">
        <v>70</v>
      </c>
      <c r="E41" s="24" t="s">
        <v>69</v>
      </c>
      <c r="F41" s="25" t="s">
        <v>35</v>
      </c>
      <c r="G41" s="26" t="str">
        <f t="shared" si="2"/>
        <v>National - Open - Men's Board Rescue</v>
      </c>
      <c r="I41" s="27">
        <v>2</v>
      </c>
      <c r="J41" s="23">
        <v>2</v>
      </c>
      <c r="K41" s="28">
        <v>2</v>
      </c>
      <c r="L41" s="25">
        <f t="shared" si="3"/>
        <v>6</v>
      </c>
      <c r="S41" s="1" t="s">
        <v>657</v>
      </c>
      <c r="T41" s="1"/>
      <c r="U41" s="1" t="s">
        <v>17</v>
      </c>
    </row>
    <row r="42" spans="2:21" x14ac:dyDescent="0.35">
      <c r="B42" s="226"/>
      <c r="C42" s="27" t="s">
        <v>11</v>
      </c>
      <c r="D42" s="23" t="s">
        <v>71</v>
      </c>
      <c r="E42" s="24" t="s">
        <v>72</v>
      </c>
      <c r="F42" s="25" t="s">
        <v>39</v>
      </c>
      <c r="G42" s="26" t="str">
        <f t="shared" si="2"/>
        <v>National - Open - Women's Rescue Tube Rescue</v>
      </c>
      <c r="I42" s="27">
        <v>4</v>
      </c>
      <c r="J42" s="23">
        <v>4</v>
      </c>
      <c r="K42" s="28">
        <v>4</v>
      </c>
      <c r="L42" s="25">
        <f t="shared" si="3"/>
        <v>12</v>
      </c>
      <c r="S42" s="1" t="s">
        <v>657</v>
      </c>
      <c r="T42" s="1"/>
      <c r="U42" s="1" t="s">
        <v>14</v>
      </c>
    </row>
    <row r="43" spans="2:21" x14ac:dyDescent="0.35">
      <c r="B43" s="226"/>
      <c r="C43" s="27" t="s">
        <v>15</v>
      </c>
      <c r="D43" s="23" t="s">
        <v>73</v>
      </c>
      <c r="E43" s="24" t="s">
        <v>72</v>
      </c>
      <c r="F43" s="25" t="s">
        <v>39</v>
      </c>
      <c r="G43" s="26" t="str">
        <f t="shared" si="2"/>
        <v>National - Open - Men's Rescue Tube Rescue</v>
      </c>
      <c r="I43" s="27">
        <v>4</v>
      </c>
      <c r="J43" s="23">
        <v>4</v>
      </c>
      <c r="K43" s="28">
        <v>4</v>
      </c>
      <c r="L43" s="25">
        <f t="shared" si="3"/>
        <v>12</v>
      </c>
      <c r="S43" s="1" t="s">
        <v>657</v>
      </c>
      <c r="T43" s="1"/>
      <c r="U43" s="1" t="s">
        <v>17</v>
      </c>
    </row>
    <row r="44" spans="2:21" x14ac:dyDescent="0.35">
      <c r="B44" s="226"/>
      <c r="C44" s="27" t="s">
        <v>11</v>
      </c>
      <c r="D44" s="23" t="s">
        <v>74</v>
      </c>
      <c r="E44" s="24" t="s">
        <v>75</v>
      </c>
      <c r="F44" s="25" t="s">
        <v>39</v>
      </c>
      <c r="G44" s="26" t="str">
        <f t="shared" si="2"/>
        <v>National - Open - Women's Beach Relay</v>
      </c>
      <c r="I44" s="27">
        <v>4</v>
      </c>
      <c r="J44" s="23">
        <v>4</v>
      </c>
      <c r="K44" s="28">
        <v>4</v>
      </c>
      <c r="L44" s="25">
        <f t="shared" si="3"/>
        <v>12</v>
      </c>
      <c r="S44" s="1" t="s">
        <v>657</v>
      </c>
      <c r="T44" s="1"/>
      <c r="U44" s="1" t="s">
        <v>14</v>
      </c>
    </row>
    <row r="45" spans="2:21" x14ac:dyDescent="0.35">
      <c r="B45" s="226"/>
      <c r="C45" s="27" t="s">
        <v>15</v>
      </c>
      <c r="D45" s="23" t="s">
        <v>76</v>
      </c>
      <c r="E45" s="24" t="s">
        <v>75</v>
      </c>
      <c r="F45" s="25" t="s">
        <v>39</v>
      </c>
      <c r="G45" s="26" t="str">
        <f t="shared" si="2"/>
        <v>National - Open - Men's Beach Relay</v>
      </c>
      <c r="I45" s="27">
        <v>4</v>
      </c>
      <c r="J45" s="23">
        <v>4</v>
      </c>
      <c r="K45" s="28">
        <v>4</v>
      </c>
      <c r="L45" s="25">
        <f t="shared" si="3"/>
        <v>12</v>
      </c>
      <c r="S45" s="1" t="s">
        <v>657</v>
      </c>
      <c r="T45" s="1"/>
      <c r="U45" s="1" t="s">
        <v>17</v>
      </c>
    </row>
    <row r="46" spans="2:21" x14ac:dyDescent="0.35">
      <c r="B46" s="226"/>
      <c r="C46" s="27" t="s">
        <v>11</v>
      </c>
      <c r="D46" s="23" t="s">
        <v>77</v>
      </c>
      <c r="E46" s="24" t="s">
        <v>78</v>
      </c>
      <c r="F46" s="25" t="s">
        <v>39</v>
      </c>
      <c r="G46" s="26" t="str">
        <f t="shared" si="2"/>
        <v>National - Open - Women's Oceanwoman Relay</v>
      </c>
      <c r="I46" s="27">
        <v>4</v>
      </c>
      <c r="J46" s="23">
        <v>4</v>
      </c>
      <c r="K46" s="28">
        <v>4</v>
      </c>
      <c r="L46" s="25">
        <f t="shared" si="3"/>
        <v>12</v>
      </c>
      <c r="S46" s="1" t="s">
        <v>657</v>
      </c>
      <c r="T46" s="1"/>
      <c r="U46" s="1" t="s">
        <v>14</v>
      </c>
    </row>
    <row r="47" spans="2:21" ht="10.5" thickBot="1" x14ac:dyDescent="0.4">
      <c r="B47" s="227"/>
      <c r="C47" s="34" t="s">
        <v>15</v>
      </c>
      <c r="D47" s="23" t="s">
        <v>79</v>
      </c>
      <c r="E47" s="31" t="s">
        <v>80</v>
      </c>
      <c r="F47" s="32" t="s">
        <v>39</v>
      </c>
      <c r="G47" s="33" t="str">
        <f t="shared" si="2"/>
        <v>National - Open - Men's Oceanman Relay</v>
      </c>
      <c r="I47" s="34">
        <v>4</v>
      </c>
      <c r="J47" s="35">
        <v>4</v>
      </c>
      <c r="K47" s="36">
        <v>4</v>
      </c>
      <c r="L47" s="32">
        <f t="shared" si="3"/>
        <v>12</v>
      </c>
      <c r="S47" s="1" t="s">
        <v>657</v>
      </c>
      <c r="T47" s="1"/>
      <c r="U47" s="1" t="s">
        <v>17</v>
      </c>
    </row>
    <row r="48" spans="2:21" ht="10.8" thickBot="1" x14ac:dyDescent="0.45">
      <c r="B48" s="37" t="s">
        <v>47</v>
      </c>
      <c r="C48" s="38"/>
      <c r="D48" s="38"/>
      <c r="E48" s="38"/>
      <c r="F48" s="38"/>
      <c r="G48" s="38"/>
      <c r="H48" s="39"/>
      <c r="I48" s="40">
        <f>SUM(I28:I47)</f>
        <v>40</v>
      </c>
      <c r="J48" s="41">
        <f>SUM(J28:J47)</f>
        <v>40</v>
      </c>
      <c r="K48" s="11">
        <f>SUM(K28:K47)</f>
        <v>40</v>
      </c>
      <c r="L48" s="12">
        <f>SUM(L28:L47)</f>
        <v>120</v>
      </c>
      <c r="S48" s="1"/>
      <c r="T48" s="1"/>
    </row>
    <row r="49" spans="2:21" x14ac:dyDescent="0.35">
      <c r="I49" s="1"/>
      <c r="S49" s="1"/>
      <c r="T49" s="1"/>
    </row>
    <row r="50" spans="2:21" ht="10.5" x14ac:dyDescent="0.4">
      <c r="B50" s="181" t="s">
        <v>81</v>
      </c>
      <c r="C50" s="27" t="s">
        <v>82</v>
      </c>
      <c r="D50" s="23" t="s">
        <v>85</v>
      </c>
      <c r="E50" s="24" t="s">
        <v>86</v>
      </c>
      <c r="F50" s="25" t="s">
        <v>39</v>
      </c>
      <c r="G50" s="26" t="str">
        <f t="shared" ref="G50:G51" si="4">CONCATENATE(S50,U50,E50)</f>
        <v>National - Open - 4x50m Lifesaver Relay</v>
      </c>
      <c r="I50" s="27">
        <v>4</v>
      </c>
      <c r="J50" s="23">
        <v>4</v>
      </c>
      <c r="K50" s="28">
        <v>4</v>
      </c>
      <c r="L50" s="25">
        <f t="shared" ref="L50:L51" si="5">SUM(I50:K50)</f>
        <v>12</v>
      </c>
      <c r="S50" s="1" t="s">
        <v>657</v>
      </c>
      <c r="T50" s="1"/>
    </row>
    <row r="51" spans="2:21" ht="10.8" thickBot="1" x14ac:dyDescent="0.45">
      <c r="B51" s="179" t="s">
        <v>88</v>
      </c>
      <c r="C51" s="34" t="s">
        <v>82</v>
      </c>
      <c r="D51" s="186" t="s">
        <v>89</v>
      </c>
      <c r="E51" s="184" t="s">
        <v>90</v>
      </c>
      <c r="F51" s="185" t="s">
        <v>87</v>
      </c>
      <c r="G51" s="55" t="str">
        <f t="shared" si="4"/>
        <v>National - Open - Ocean Lifesaver Relay</v>
      </c>
      <c r="H51" s="47"/>
      <c r="I51" s="34">
        <v>4</v>
      </c>
      <c r="J51" s="35">
        <v>4</v>
      </c>
      <c r="K51" s="36">
        <v>4</v>
      </c>
      <c r="L51" s="32">
        <f t="shared" si="5"/>
        <v>12</v>
      </c>
      <c r="S51" s="1" t="s">
        <v>657</v>
      </c>
      <c r="T51" s="1"/>
    </row>
    <row r="52" spans="2:21" ht="10.8" thickBot="1" x14ac:dyDescent="0.45">
      <c r="B52" s="37" t="s">
        <v>47</v>
      </c>
      <c r="C52" s="38"/>
      <c r="D52" s="38"/>
      <c r="E52" s="38"/>
      <c r="F52" s="38"/>
      <c r="G52" s="48"/>
      <c r="I52" s="40">
        <f>SUM(I50:I51)</f>
        <v>8</v>
      </c>
      <c r="J52" s="41">
        <f>SUM(J50:J51)</f>
        <v>8</v>
      </c>
      <c r="K52" s="11">
        <f>SUM(K50:K51)</f>
        <v>8</v>
      </c>
      <c r="L52" s="12">
        <f>SUM(L50:L51)</f>
        <v>24</v>
      </c>
      <c r="S52" s="1"/>
      <c r="T52" s="1"/>
    </row>
    <row r="53" spans="2:21" x14ac:dyDescent="0.35">
      <c r="I53" s="1"/>
      <c r="S53" s="1"/>
      <c r="T53" s="1"/>
    </row>
    <row r="54" spans="2:21" ht="10.5" thickBot="1" x14ac:dyDescent="0.4">
      <c r="I54" s="1"/>
      <c r="S54" s="1"/>
      <c r="T54" s="1"/>
    </row>
    <row r="55" spans="2:21" ht="10.8" thickBot="1" x14ac:dyDescent="0.45">
      <c r="B55" s="3" t="s">
        <v>661</v>
      </c>
      <c r="C55" s="4"/>
      <c r="D55" s="4"/>
      <c r="E55" s="4"/>
      <c r="F55" s="4"/>
      <c r="G55" s="4"/>
      <c r="I55" s="230" t="s">
        <v>0</v>
      </c>
      <c r="J55" s="231"/>
      <c r="K55" s="231"/>
      <c r="L55" s="232"/>
      <c r="M55" s="1"/>
      <c r="N55" s="1"/>
      <c r="O55" s="1"/>
      <c r="P55" s="1"/>
      <c r="Q55" s="1"/>
      <c r="R55" s="1"/>
      <c r="S55" s="1"/>
      <c r="T55" s="1"/>
    </row>
    <row r="56" spans="2:21" ht="10.5" thickBot="1" x14ac:dyDescent="0.4">
      <c r="I56" s="1"/>
      <c r="S56" s="1"/>
      <c r="T56" s="1"/>
    </row>
    <row r="57" spans="2:21" ht="10.8" thickBot="1" x14ac:dyDescent="0.45">
      <c r="B57" s="5"/>
      <c r="C57" s="6" t="s">
        <v>1</v>
      </c>
      <c r="D57" s="6" t="s">
        <v>2</v>
      </c>
      <c r="E57" s="7" t="s">
        <v>3</v>
      </c>
      <c r="F57" s="8" t="s">
        <v>4</v>
      </c>
      <c r="G57" s="8" t="s">
        <v>5</v>
      </c>
      <c r="I57" s="216" t="s">
        <v>6</v>
      </c>
      <c r="J57" s="10" t="s">
        <v>7</v>
      </c>
      <c r="K57" s="11" t="s">
        <v>8</v>
      </c>
      <c r="L57" s="12" t="s">
        <v>9</v>
      </c>
      <c r="M57" s="13"/>
      <c r="N57" s="13"/>
      <c r="O57" s="13"/>
      <c r="P57" s="13"/>
      <c r="Q57" s="13"/>
      <c r="R57" s="13"/>
      <c r="S57" s="1"/>
      <c r="T57" s="1"/>
    </row>
    <row r="58" spans="2:21" x14ac:dyDescent="0.35">
      <c r="B58" s="225" t="s">
        <v>10</v>
      </c>
      <c r="C58" s="49" t="s">
        <v>11</v>
      </c>
      <c r="D58" s="43" t="s">
        <v>91</v>
      </c>
      <c r="E58" s="44" t="s">
        <v>13</v>
      </c>
      <c r="F58" s="21">
        <v>2</v>
      </c>
      <c r="G58" s="45" t="str">
        <f t="shared" ref="G58:G77" si="6">CONCATENATE(S58,U58,E58)</f>
        <v>National - Youth - Women's 200m Obstacle Swim</v>
      </c>
      <c r="I58" s="19">
        <v>1</v>
      </c>
      <c r="J58" s="15">
        <v>1</v>
      </c>
      <c r="K58" s="20">
        <v>1</v>
      </c>
      <c r="L58" s="21">
        <f>SUM(I58:K58)</f>
        <v>3</v>
      </c>
      <c r="S58" s="1" t="s">
        <v>658</v>
      </c>
      <c r="T58" s="1"/>
      <c r="U58" s="1" t="s">
        <v>14</v>
      </c>
    </row>
    <row r="59" spans="2:21" x14ac:dyDescent="0.35">
      <c r="B59" s="226"/>
      <c r="C59" s="22" t="s">
        <v>15</v>
      </c>
      <c r="D59" s="23" t="s">
        <v>92</v>
      </c>
      <c r="E59" s="24" t="s">
        <v>13</v>
      </c>
      <c r="F59" s="25">
        <v>2</v>
      </c>
      <c r="G59" s="26" t="str">
        <f t="shared" si="6"/>
        <v>National - Youth - Men's 200m Obstacle Swim</v>
      </c>
      <c r="I59" s="27">
        <v>1</v>
      </c>
      <c r="J59" s="23">
        <v>1</v>
      </c>
      <c r="K59" s="28">
        <v>1</v>
      </c>
      <c r="L59" s="25">
        <f>SUM(I59:K59)</f>
        <v>3</v>
      </c>
      <c r="S59" s="1" t="s">
        <v>658</v>
      </c>
      <c r="T59" s="1"/>
      <c r="U59" s="1" t="s">
        <v>17</v>
      </c>
    </row>
    <row r="60" spans="2:21" x14ac:dyDescent="0.35">
      <c r="B60" s="226"/>
      <c r="C60" s="22" t="s">
        <v>11</v>
      </c>
      <c r="D60" s="23" t="s">
        <v>93</v>
      </c>
      <c r="E60" s="24" t="s">
        <v>19</v>
      </c>
      <c r="F60" s="25">
        <v>2</v>
      </c>
      <c r="G60" s="26" t="str">
        <f t="shared" si="6"/>
        <v>National - Youth - Women's 50m Manikin Carry</v>
      </c>
      <c r="I60" s="27">
        <v>1</v>
      </c>
      <c r="J60" s="23">
        <v>1</v>
      </c>
      <c r="K60" s="28">
        <v>1</v>
      </c>
      <c r="L60" s="25">
        <f t="shared" ref="L60:L77" si="7">SUM(I60:K60)</f>
        <v>3</v>
      </c>
      <c r="S60" s="1" t="s">
        <v>658</v>
      </c>
      <c r="T60" s="1"/>
      <c r="U60" s="1" t="s">
        <v>14</v>
      </c>
    </row>
    <row r="61" spans="2:21" x14ac:dyDescent="0.35">
      <c r="B61" s="226"/>
      <c r="C61" s="22" t="s">
        <v>15</v>
      </c>
      <c r="D61" s="23" t="s">
        <v>94</v>
      </c>
      <c r="E61" s="24" t="s">
        <v>19</v>
      </c>
      <c r="F61" s="25">
        <v>2</v>
      </c>
      <c r="G61" s="26" t="str">
        <f t="shared" si="6"/>
        <v>National - Youth - Men's 50m Manikin Carry</v>
      </c>
      <c r="I61" s="27">
        <v>1</v>
      </c>
      <c r="J61" s="23">
        <v>1</v>
      </c>
      <c r="K61" s="28">
        <v>1</v>
      </c>
      <c r="L61" s="25">
        <f t="shared" si="7"/>
        <v>3</v>
      </c>
      <c r="S61" s="1" t="s">
        <v>658</v>
      </c>
      <c r="T61" s="1"/>
      <c r="U61" s="1" t="s">
        <v>17</v>
      </c>
    </row>
    <row r="62" spans="2:21" x14ac:dyDescent="0.35">
      <c r="B62" s="226"/>
      <c r="C62" s="22" t="s">
        <v>11</v>
      </c>
      <c r="D62" s="23" t="s">
        <v>95</v>
      </c>
      <c r="E62" s="24" t="s">
        <v>22</v>
      </c>
      <c r="F62" s="25">
        <v>2</v>
      </c>
      <c r="G62" s="26" t="str">
        <f t="shared" si="6"/>
        <v>National - Youth - Women's 100m Rescue Medley</v>
      </c>
      <c r="I62" s="27">
        <v>1</v>
      </c>
      <c r="J62" s="23">
        <v>1</v>
      </c>
      <c r="K62" s="28">
        <v>1</v>
      </c>
      <c r="L62" s="25">
        <f t="shared" si="7"/>
        <v>3</v>
      </c>
      <c r="S62" s="1" t="s">
        <v>658</v>
      </c>
      <c r="T62" s="1"/>
      <c r="U62" s="1" t="s">
        <v>14</v>
      </c>
    </row>
    <row r="63" spans="2:21" x14ac:dyDescent="0.35">
      <c r="B63" s="226"/>
      <c r="C63" s="22" t="s">
        <v>15</v>
      </c>
      <c r="D63" s="23" t="s">
        <v>96</v>
      </c>
      <c r="E63" s="24" t="s">
        <v>22</v>
      </c>
      <c r="F63" s="25">
        <v>2</v>
      </c>
      <c r="G63" s="26" t="str">
        <f t="shared" si="6"/>
        <v>National - Youth - Men's 100m Rescue Medley</v>
      </c>
      <c r="I63" s="27">
        <v>1</v>
      </c>
      <c r="J63" s="23">
        <v>1</v>
      </c>
      <c r="K63" s="28">
        <v>1</v>
      </c>
      <c r="L63" s="25">
        <f t="shared" si="7"/>
        <v>3</v>
      </c>
      <c r="S63" s="1" t="s">
        <v>658</v>
      </c>
      <c r="T63" s="1"/>
      <c r="U63" s="1" t="s">
        <v>17</v>
      </c>
    </row>
    <row r="64" spans="2:21" x14ac:dyDescent="0.35">
      <c r="B64" s="226"/>
      <c r="C64" s="22" t="s">
        <v>11</v>
      </c>
      <c r="D64" s="23" t="s">
        <v>97</v>
      </c>
      <c r="E64" s="24" t="s">
        <v>25</v>
      </c>
      <c r="F64" s="25">
        <v>2</v>
      </c>
      <c r="G64" s="26" t="str">
        <f t="shared" si="6"/>
        <v>National - Youth - Women's 100m Manikin Carry with Fins</v>
      </c>
      <c r="I64" s="27">
        <v>1</v>
      </c>
      <c r="J64" s="23">
        <v>1</v>
      </c>
      <c r="K64" s="28">
        <v>1</v>
      </c>
      <c r="L64" s="25">
        <f t="shared" si="7"/>
        <v>3</v>
      </c>
      <c r="S64" s="1" t="s">
        <v>658</v>
      </c>
      <c r="T64" s="1"/>
      <c r="U64" s="1" t="s">
        <v>14</v>
      </c>
    </row>
    <row r="65" spans="2:21" x14ac:dyDescent="0.35">
      <c r="B65" s="226"/>
      <c r="C65" s="22" t="s">
        <v>15</v>
      </c>
      <c r="D65" s="23" t="s">
        <v>98</v>
      </c>
      <c r="E65" s="24" t="s">
        <v>25</v>
      </c>
      <c r="F65" s="25">
        <v>2</v>
      </c>
      <c r="G65" s="26" t="str">
        <f t="shared" si="6"/>
        <v>National - Youth - Men's 100m Manikin Carry with Fins</v>
      </c>
      <c r="I65" s="27">
        <v>1</v>
      </c>
      <c r="J65" s="23">
        <v>1</v>
      </c>
      <c r="K65" s="28">
        <v>1</v>
      </c>
      <c r="L65" s="25">
        <f t="shared" si="7"/>
        <v>3</v>
      </c>
      <c r="S65" s="1" t="s">
        <v>658</v>
      </c>
      <c r="T65" s="1"/>
      <c r="U65" s="1" t="s">
        <v>17</v>
      </c>
    </row>
    <row r="66" spans="2:21" x14ac:dyDescent="0.35">
      <c r="B66" s="226"/>
      <c r="C66" s="22" t="s">
        <v>11</v>
      </c>
      <c r="D66" s="23" t="s">
        <v>99</v>
      </c>
      <c r="E66" s="24" t="s">
        <v>28</v>
      </c>
      <c r="F66" s="25">
        <v>2</v>
      </c>
      <c r="G66" s="26" t="str">
        <f t="shared" si="6"/>
        <v>National - Youth - Women's 100m Manikin Tow with Fins</v>
      </c>
      <c r="I66" s="27">
        <v>1</v>
      </c>
      <c r="J66" s="23">
        <v>1</v>
      </c>
      <c r="K66" s="28">
        <v>1</v>
      </c>
      <c r="L66" s="25">
        <f t="shared" si="7"/>
        <v>3</v>
      </c>
      <c r="S66" s="1" t="s">
        <v>658</v>
      </c>
      <c r="T66" s="1"/>
      <c r="U66" s="1" t="s">
        <v>14</v>
      </c>
    </row>
    <row r="67" spans="2:21" x14ac:dyDescent="0.35">
      <c r="B67" s="226"/>
      <c r="C67" s="22" t="s">
        <v>15</v>
      </c>
      <c r="D67" s="23" t="s">
        <v>100</v>
      </c>
      <c r="E67" s="24" t="s">
        <v>28</v>
      </c>
      <c r="F67" s="25">
        <v>2</v>
      </c>
      <c r="G67" s="26" t="str">
        <f t="shared" si="6"/>
        <v>National - Youth - Men's 100m Manikin Tow with Fins</v>
      </c>
      <c r="I67" s="27">
        <v>1</v>
      </c>
      <c r="J67" s="23">
        <v>1</v>
      </c>
      <c r="K67" s="28">
        <v>1</v>
      </c>
      <c r="L67" s="25">
        <f t="shared" si="7"/>
        <v>3</v>
      </c>
      <c r="S67" s="1" t="s">
        <v>658</v>
      </c>
      <c r="T67" s="1"/>
      <c r="U67" s="1" t="s">
        <v>17</v>
      </c>
    </row>
    <row r="68" spans="2:21" x14ac:dyDescent="0.35">
      <c r="B68" s="226"/>
      <c r="C68" s="22" t="s">
        <v>11</v>
      </c>
      <c r="D68" s="23" t="s">
        <v>101</v>
      </c>
      <c r="E68" s="24" t="s">
        <v>31</v>
      </c>
      <c r="F68" s="25">
        <v>2</v>
      </c>
      <c r="G68" s="26" t="str">
        <f t="shared" si="6"/>
        <v>National - Youth - Women's 200m Super Lifesaver</v>
      </c>
      <c r="I68" s="27">
        <v>1</v>
      </c>
      <c r="J68" s="23">
        <v>1</v>
      </c>
      <c r="K68" s="28">
        <v>1</v>
      </c>
      <c r="L68" s="25">
        <f t="shared" si="7"/>
        <v>3</v>
      </c>
      <c r="S68" s="1" t="s">
        <v>658</v>
      </c>
      <c r="T68" s="1"/>
      <c r="U68" s="1" t="s">
        <v>14</v>
      </c>
    </row>
    <row r="69" spans="2:21" x14ac:dyDescent="0.35">
      <c r="B69" s="226"/>
      <c r="C69" s="22" t="s">
        <v>15</v>
      </c>
      <c r="D69" s="23" t="s">
        <v>102</v>
      </c>
      <c r="E69" s="24" t="s">
        <v>31</v>
      </c>
      <c r="F69" s="25">
        <v>2</v>
      </c>
      <c r="G69" s="26" t="str">
        <f t="shared" si="6"/>
        <v>National - Youth - Men's 200m Super Lifesaver</v>
      </c>
      <c r="I69" s="27">
        <v>1</v>
      </c>
      <c r="J69" s="23">
        <v>1</v>
      </c>
      <c r="K69" s="28">
        <v>1</v>
      </c>
      <c r="L69" s="25">
        <f t="shared" si="7"/>
        <v>3</v>
      </c>
      <c r="S69" s="1" t="s">
        <v>658</v>
      </c>
      <c r="T69" s="1"/>
      <c r="U69" s="1" t="s">
        <v>17</v>
      </c>
    </row>
    <row r="70" spans="2:21" x14ac:dyDescent="0.35">
      <c r="B70" s="226"/>
      <c r="C70" s="22" t="s">
        <v>11</v>
      </c>
      <c r="D70" s="23" t="s">
        <v>103</v>
      </c>
      <c r="E70" s="24" t="s">
        <v>34</v>
      </c>
      <c r="F70" s="25" t="s">
        <v>35</v>
      </c>
      <c r="G70" s="26" t="str">
        <f t="shared" si="6"/>
        <v>National - Youth - Women's Line Throw</v>
      </c>
      <c r="I70" s="27">
        <v>2</v>
      </c>
      <c r="J70" s="23">
        <v>2</v>
      </c>
      <c r="K70" s="28">
        <v>2</v>
      </c>
      <c r="L70" s="25">
        <f t="shared" si="7"/>
        <v>6</v>
      </c>
      <c r="S70" s="1" t="s">
        <v>658</v>
      </c>
      <c r="T70" s="1"/>
      <c r="U70" s="1" t="s">
        <v>14</v>
      </c>
    </row>
    <row r="71" spans="2:21" x14ac:dyDescent="0.35">
      <c r="B71" s="226"/>
      <c r="C71" s="22" t="s">
        <v>15</v>
      </c>
      <c r="D71" s="23" t="s">
        <v>104</v>
      </c>
      <c r="E71" s="24" t="s">
        <v>34</v>
      </c>
      <c r="F71" s="25" t="s">
        <v>35</v>
      </c>
      <c r="G71" s="26" t="str">
        <f t="shared" si="6"/>
        <v>National - Youth - Men's Line Throw</v>
      </c>
      <c r="I71" s="27">
        <v>2</v>
      </c>
      <c r="J71" s="23">
        <v>2</v>
      </c>
      <c r="K71" s="28">
        <v>2</v>
      </c>
      <c r="L71" s="25">
        <f t="shared" si="7"/>
        <v>6</v>
      </c>
      <c r="S71" s="1" t="s">
        <v>658</v>
      </c>
      <c r="T71" s="1"/>
      <c r="U71" s="1" t="s">
        <v>17</v>
      </c>
    </row>
    <row r="72" spans="2:21" x14ac:dyDescent="0.35">
      <c r="B72" s="226"/>
      <c r="C72" s="22" t="s">
        <v>11</v>
      </c>
      <c r="D72" s="23" t="s">
        <v>105</v>
      </c>
      <c r="E72" s="24" t="s">
        <v>38</v>
      </c>
      <c r="F72" s="25" t="s">
        <v>39</v>
      </c>
      <c r="G72" s="26" t="str">
        <f t="shared" si="6"/>
        <v>National - Youth - Women's 4x25m Manikin Relay</v>
      </c>
      <c r="I72" s="27">
        <v>4</v>
      </c>
      <c r="J72" s="23">
        <v>4</v>
      </c>
      <c r="K72" s="28">
        <v>4</v>
      </c>
      <c r="L72" s="25">
        <f t="shared" si="7"/>
        <v>12</v>
      </c>
      <c r="S72" s="1" t="s">
        <v>658</v>
      </c>
      <c r="T72" s="1"/>
      <c r="U72" s="1" t="s">
        <v>14</v>
      </c>
    </row>
    <row r="73" spans="2:21" x14ac:dyDescent="0.35">
      <c r="B73" s="226"/>
      <c r="C73" s="22" t="s">
        <v>15</v>
      </c>
      <c r="D73" s="23" t="s">
        <v>106</v>
      </c>
      <c r="E73" s="24" t="s">
        <v>38</v>
      </c>
      <c r="F73" s="25" t="s">
        <v>39</v>
      </c>
      <c r="G73" s="26" t="str">
        <f t="shared" si="6"/>
        <v>National - Youth - Men's 4x25m Manikin Relay</v>
      </c>
      <c r="I73" s="27">
        <v>4</v>
      </c>
      <c r="J73" s="23">
        <v>4</v>
      </c>
      <c r="K73" s="28">
        <v>4</v>
      </c>
      <c r="L73" s="25">
        <f t="shared" si="7"/>
        <v>12</v>
      </c>
      <c r="S73" s="1" t="s">
        <v>658</v>
      </c>
      <c r="T73" s="1"/>
      <c r="U73" s="1" t="s">
        <v>17</v>
      </c>
    </row>
    <row r="74" spans="2:21" x14ac:dyDescent="0.35">
      <c r="B74" s="226"/>
      <c r="C74" s="22" t="s">
        <v>11</v>
      </c>
      <c r="D74" s="23" t="s">
        <v>107</v>
      </c>
      <c r="E74" s="24" t="s">
        <v>42</v>
      </c>
      <c r="F74" s="25" t="s">
        <v>39</v>
      </c>
      <c r="G74" s="26" t="str">
        <f t="shared" si="6"/>
        <v>National - Youth - Women's 4x50m Obstacle Relay</v>
      </c>
      <c r="I74" s="27">
        <v>4</v>
      </c>
      <c r="J74" s="23">
        <v>4</v>
      </c>
      <c r="K74" s="28">
        <v>4</v>
      </c>
      <c r="L74" s="25">
        <f t="shared" si="7"/>
        <v>12</v>
      </c>
      <c r="S74" s="1" t="s">
        <v>658</v>
      </c>
      <c r="T74" s="1"/>
      <c r="U74" s="1" t="s">
        <v>14</v>
      </c>
    </row>
    <row r="75" spans="2:21" x14ac:dyDescent="0.35">
      <c r="B75" s="226"/>
      <c r="C75" s="22" t="s">
        <v>15</v>
      </c>
      <c r="D75" s="23" t="s">
        <v>108</v>
      </c>
      <c r="E75" s="24" t="s">
        <v>42</v>
      </c>
      <c r="F75" s="25" t="s">
        <v>39</v>
      </c>
      <c r="G75" s="26" t="str">
        <f t="shared" si="6"/>
        <v>National - Youth - Men's 4x50m Obstacle Relay</v>
      </c>
      <c r="I75" s="27">
        <v>4</v>
      </c>
      <c r="J75" s="23">
        <v>4</v>
      </c>
      <c r="K75" s="28">
        <v>4</v>
      </c>
      <c r="L75" s="25">
        <f t="shared" si="7"/>
        <v>12</v>
      </c>
      <c r="S75" s="1" t="s">
        <v>658</v>
      </c>
      <c r="T75" s="1"/>
      <c r="U75" s="1" t="s">
        <v>17</v>
      </c>
    </row>
    <row r="76" spans="2:21" x14ac:dyDescent="0.35">
      <c r="B76" s="226"/>
      <c r="C76" s="22" t="s">
        <v>11</v>
      </c>
      <c r="D76" s="23" t="s">
        <v>109</v>
      </c>
      <c r="E76" s="24" t="s">
        <v>45</v>
      </c>
      <c r="F76" s="25" t="s">
        <v>39</v>
      </c>
      <c r="G76" s="26" t="str">
        <f t="shared" si="6"/>
        <v>National - Youth - Women's 4x50m Medley Relay</v>
      </c>
      <c r="I76" s="27">
        <v>4</v>
      </c>
      <c r="J76" s="23">
        <v>4</v>
      </c>
      <c r="K76" s="28">
        <v>4</v>
      </c>
      <c r="L76" s="25">
        <f t="shared" si="7"/>
        <v>12</v>
      </c>
      <c r="S76" s="1" t="s">
        <v>658</v>
      </c>
      <c r="T76" s="1"/>
      <c r="U76" s="1" t="s">
        <v>14</v>
      </c>
    </row>
    <row r="77" spans="2:21" ht="10.5" thickBot="1" x14ac:dyDescent="0.4">
      <c r="B77" s="227"/>
      <c r="C77" s="30" t="s">
        <v>15</v>
      </c>
      <c r="D77" s="23" t="s">
        <v>110</v>
      </c>
      <c r="E77" s="31" t="s">
        <v>45</v>
      </c>
      <c r="F77" s="32" t="s">
        <v>39</v>
      </c>
      <c r="G77" s="33" t="str">
        <f t="shared" si="6"/>
        <v>National - Youth - Men's 4x50m Medley Relay</v>
      </c>
      <c r="I77" s="34">
        <v>4</v>
      </c>
      <c r="J77" s="35">
        <v>4</v>
      </c>
      <c r="K77" s="36">
        <v>4</v>
      </c>
      <c r="L77" s="32">
        <f t="shared" si="7"/>
        <v>12</v>
      </c>
      <c r="S77" s="1" t="s">
        <v>658</v>
      </c>
      <c r="T77" s="1"/>
      <c r="U77" s="1" t="s">
        <v>17</v>
      </c>
    </row>
    <row r="78" spans="2:21" ht="10.8" thickBot="1" x14ac:dyDescent="0.45">
      <c r="B78" s="37" t="s">
        <v>47</v>
      </c>
      <c r="C78" s="38"/>
      <c r="D78" s="38"/>
      <c r="E78" s="38"/>
      <c r="F78" s="38"/>
      <c r="G78" s="38"/>
      <c r="H78" s="39"/>
      <c r="I78" s="40">
        <f>SUM(I58:I77)</f>
        <v>40</v>
      </c>
      <c r="J78" s="41">
        <f>SUM(J58:J77)</f>
        <v>40</v>
      </c>
      <c r="K78" s="11">
        <f>SUM(K58:K77)</f>
        <v>40</v>
      </c>
      <c r="L78" s="12">
        <f>SUM(L58:L77)</f>
        <v>120</v>
      </c>
    </row>
    <row r="79" spans="2:21" ht="10.5" thickBot="1" x14ac:dyDescent="0.4">
      <c r="S79" s="1"/>
      <c r="T79" s="1"/>
    </row>
    <row r="80" spans="2:21" x14ac:dyDescent="0.35">
      <c r="B80" s="225" t="s">
        <v>48</v>
      </c>
      <c r="C80" s="42" t="s">
        <v>11</v>
      </c>
      <c r="D80" s="43" t="s">
        <v>111</v>
      </c>
      <c r="E80" s="44" t="s">
        <v>50</v>
      </c>
      <c r="F80" s="21">
        <v>2</v>
      </c>
      <c r="G80" s="45" t="str">
        <f t="shared" ref="G80:G99" si="8">CONCATENATE(S80,U80,E80)</f>
        <v>National - Youth - Women's Surf Race</v>
      </c>
      <c r="I80" s="42">
        <v>1</v>
      </c>
      <c r="J80" s="43">
        <v>1</v>
      </c>
      <c r="K80" s="46">
        <v>1</v>
      </c>
      <c r="L80" s="21">
        <f>SUM(I80:K80)</f>
        <v>3</v>
      </c>
      <c r="S80" s="1" t="s">
        <v>658</v>
      </c>
      <c r="T80" s="1"/>
      <c r="U80" s="1" t="s">
        <v>14</v>
      </c>
    </row>
    <row r="81" spans="2:21" x14ac:dyDescent="0.35">
      <c r="B81" s="226"/>
      <c r="C81" s="27" t="s">
        <v>15</v>
      </c>
      <c r="D81" s="23" t="s">
        <v>112</v>
      </c>
      <c r="E81" s="24" t="s">
        <v>50</v>
      </c>
      <c r="F81" s="25">
        <v>2</v>
      </c>
      <c r="G81" s="26" t="str">
        <f t="shared" si="8"/>
        <v>National - Youth - Men's Surf Race</v>
      </c>
      <c r="I81" s="27">
        <v>1</v>
      </c>
      <c r="J81" s="23">
        <v>1</v>
      </c>
      <c r="K81" s="28">
        <v>1</v>
      </c>
      <c r="L81" s="25">
        <f>SUM(I81:K81)</f>
        <v>3</v>
      </c>
      <c r="S81" s="1" t="s">
        <v>658</v>
      </c>
      <c r="T81" s="1"/>
      <c r="U81" s="1" t="s">
        <v>17</v>
      </c>
    </row>
    <row r="82" spans="2:21" x14ac:dyDescent="0.35">
      <c r="B82" s="226"/>
      <c r="C82" s="27" t="s">
        <v>11</v>
      </c>
      <c r="D82" s="23" t="s">
        <v>113</v>
      </c>
      <c r="E82" s="24" t="s">
        <v>53</v>
      </c>
      <c r="F82" s="25">
        <v>2</v>
      </c>
      <c r="G82" s="26" t="str">
        <f t="shared" si="8"/>
        <v>National - Youth - Women's Board Race</v>
      </c>
      <c r="I82" s="27">
        <v>1</v>
      </c>
      <c r="J82" s="23">
        <v>1</v>
      </c>
      <c r="K82" s="28">
        <v>1</v>
      </c>
      <c r="L82" s="25">
        <f t="shared" ref="L82:L99" si="9">SUM(I82:K82)</f>
        <v>3</v>
      </c>
      <c r="S82" s="1" t="s">
        <v>658</v>
      </c>
      <c r="T82" s="1"/>
      <c r="U82" s="1" t="s">
        <v>14</v>
      </c>
    </row>
    <row r="83" spans="2:21" x14ac:dyDescent="0.35">
      <c r="B83" s="226"/>
      <c r="C83" s="27" t="s">
        <v>15</v>
      </c>
      <c r="D83" s="23" t="s">
        <v>114</v>
      </c>
      <c r="E83" s="24" t="s">
        <v>53</v>
      </c>
      <c r="F83" s="25">
        <v>2</v>
      </c>
      <c r="G83" s="26" t="str">
        <f t="shared" si="8"/>
        <v>National - Youth - Men's Board Race</v>
      </c>
      <c r="I83" s="27">
        <v>1</v>
      </c>
      <c r="J83" s="23">
        <v>1</v>
      </c>
      <c r="K83" s="28">
        <v>1</v>
      </c>
      <c r="L83" s="25">
        <f t="shared" si="9"/>
        <v>3</v>
      </c>
      <c r="S83" s="1" t="s">
        <v>658</v>
      </c>
      <c r="T83" s="1"/>
      <c r="U83" s="1" t="s">
        <v>17</v>
      </c>
    </row>
    <row r="84" spans="2:21" x14ac:dyDescent="0.35">
      <c r="B84" s="226"/>
      <c r="C84" s="27" t="s">
        <v>11</v>
      </c>
      <c r="D84" s="23" t="s">
        <v>115</v>
      </c>
      <c r="E84" s="24" t="s">
        <v>56</v>
      </c>
      <c r="F84" s="25">
        <v>2</v>
      </c>
      <c r="G84" s="26" t="str">
        <f t="shared" si="8"/>
        <v>National - Youth - Women's Surf Ski Race</v>
      </c>
      <c r="I84" s="27">
        <v>1</v>
      </c>
      <c r="J84" s="23">
        <v>1</v>
      </c>
      <c r="K84" s="28">
        <v>1</v>
      </c>
      <c r="L84" s="25">
        <f t="shared" si="9"/>
        <v>3</v>
      </c>
      <c r="S84" s="1" t="s">
        <v>658</v>
      </c>
      <c r="T84" s="1"/>
      <c r="U84" s="1" t="s">
        <v>14</v>
      </c>
    </row>
    <row r="85" spans="2:21" x14ac:dyDescent="0.35">
      <c r="B85" s="226"/>
      <c r="C85" s="27" t="s">
        <v>15</v>
      </c>
      <c r="D85" s="23" t="s">
        <v>116</v>
      </c>
      <c r="E85" s="24" t="s">
        <v>56</v>
      </c>
      <c r="F85" s="25">
        <v>2</v>
      </c>
      <c r="G85" s="26" t="str">
        <f t="shared" si="8"/>
        <v>National - Youth - Men's Surf Ski Race</v>
      </c>
      <c r="I85" s="27">
        <v>1</v>
      </c>
      <c r="J85" s="23">
        <v>1</v>
      </c>
      <c r="K85" s="28">
        <v>1</v>
      </c>
      <c r="L85" s="25">
        <f t="shared" si="9"/>
        <v>3</v>
      </c>
      <c r="S85" s="1" t="s">
        <v>658</v>
      </c>
      <c r="T85" s="1"/>
      <c r="U85" s="1" t="s">
        <v>17</v>
      </c>
    </row>
    <row r="86" spans="2:21" x14ac:dyDescent="0.35">
      <c r="B86" s="226"/>
      <c r="C86" s="27" t="s">
        <v>11</v>
      </c>
      <c r="D86" s="23" t="s">
        <v>117</v>
      </c>
      <c r="E86" s="24" t="s">
        <v>59</v>
      </c>
      <c r="F86" s="25">
        <v>2</v>
      </c>
      <c r="G86" s="26" t="str">
        <f t="shared" si="8"/>
        <v>National - Youth - Women's Oceanwoman</v>
      </c>
      <c r="I86" s="27">
        <v>1</v>
      </c>
      <c r="J86" s="23">
        <v>1</v>
      </c>
      <c r="K86" s="28">
        <v>1</v>
      </c>
      <c r="L86" s="25">
        <f t="shared" si="9"/>
        <v>3</v>
      </c>
      <c r="S86" s="1" t="s">
        <v>658</v>
      </c>
      <c r="T86" s="1"/>
      <c r="U86" s="1" t="s">
        <v>14</v>
      </c>
    </row>
    <row r="87" spans="2:21" x14ac:dyDescent="0.35">
      <c r="B87" s="226"/>
      <c r="C87" s="27" t="s">
        <v>15</v>
      </c>
      <c r="D87" s="23" t="s">
        <v>118</v>
      </c>
      <c r="E87" s="24" t="s">
        <v>61</v>
      </c>
      <c r="F87" s="25">
        <v>2</v>
      </c>
      <c r="G87" s="26" t="str">
        <f t="shared" si="8"/>
        <v>National - Youth - Men's Oceanman</v>
      </c>
      <c r="I87" s="27">
        <v>1</v>
      </c>
      <c r="J87" s="23">
        <v>1</v>
      </c>
      <c r="K87" s="28">
        <v>1</v>
      </c>
      <c r="L87" s="25">
        <f t="shared" si="9"/>
        <v>3</v>
      </c>
      <c r="S87" s="1" t="s">
        <v>658</v>
      </c>
      <c r="T87" s="1"/>
      <c r="U87" s="1" t="s">
        <v>17</v>
      </c>
    </row>
    <row r="88" spans="2:21" x14ac:dyDescent="0.35">
      <c r="B88" s="226"/>
      <c r="C88" s="27" t="s">
        <v>11</v>
      </c>
      <c r="D88" s="23" t="s">
        <v>119</v>
      </c>
      <c r="E88" s="24" t="s">
        <v>63</v>
      </c>
      <c r="F88" s="25">
        <v>2</v>
      </c>
      <c r="G88" s="26" t="str">
        <f t="shared" si="8"/>
        <v>National - Youth - Women's Beach Flags</v>
      </c>
      <c r="I88" s="27">
        <v>1</v>
      </c>
      <c r="J88" s="23">
        <v>1</v>
      </c>
      <c r="K88" s="28">
        <v>1</v>
      </c>
      <c r="L88" s="25">
        <f t="shared" si="9"/>
        <v>3</v>
      </c>
      <c r="S88" s="1" t="s">
        <v>658</v>
      </c>
      <c r="T88" s="1"/>
      <c r="U88" s="1" t="s">
        <v>14</v>
      </c>
    </row>
    <row r="89" spans="2:21" x14ac:dyDescent="0.35">
      <c r="B89" s="226"/>
      <c r="C89" s="27" t="s">
        <v>15</v>
      </c>
      <c r="D89" s="23" t="s">
        <v>120</v>
      </c>
      <c r="E89" s="24" t="s">
        <v>63</v>
      </c>
      <c r="F89" s="25">
        <v>2</v>
      </c>
      <c r="G89" s="26" t="str">
        <f t="shared" si="8"/>
        <v>National - Youth - Men's Beach Flags</v>
      </c>
      <c r="I89" s="27">
        <v>1</v>
      </c>
      <c r="J89" s="23">
        <v>1</v>
      </c>
      <c r="K89" s="28">
        <v>1</v>
      </c>
      <c r="L89" s="25">
        <f t="shared" si="9"/>
        <v>3</v>
      </c>
      <c r="S89" s="1" t="s">
        <v>658</v>
      </c>
      <c r="T89" s="1"/>
      <c r="U89" s="1" t="s">
        <v>17</v>
      </c>
    </row>
    <row r="90" spans="2:21" x14ac:dyDescent="0.35">
      <c r="B90" s="226"/>
      <c r="C90" s="27" t="s">
        <v>11</v>
      </c>
      <c r="D90" s="23" t="s">
        <v>121</v>
      </c>
      <c r="E90" s="24" t="s">
        <v>66</v>
      </c>
      <c r="F90" s="25">
        <v>2</v>
      </c>
      <c r="G90" s="26" t="str">
        <f t="shared" si="8"/>
        <v>National - Youth - Women's Beach Sprint</v>
      </c>
      <c r="I90" s="27">
        <v>1</v>
      </c>
      <c r="J90" s="23">
        <v>1</v>
      </c>
      <c r="K90" s="28">
        <v>1</v>
      </c>
      <c r="L90" s="25">
        <f t="shared" si="9"/>
        <v>3</v>
      </c>
      <c r="S90" s="1" t="s">
        <v>658</v>
      </c>
      <c r="T90" s="1"/>
      <c r="U90" s="1" t="s">
        <v>14</v>
      </c>
    </row>
    <row r="91" spans="2:21" x14ac:dyDescent="0.35">
      <c r="B91" s="226"/>
      <c r="C91" s="27" t="s">
        <v>15</v>
      </c>
      <c r="D91" s="23" t="s">
        <v>122</v>
      </c>
      <c r="E91" s="24" t="s">
        <v>66</v>
      </c>
      <c r="F91" s="25">
        <v>2</v>
      </c>
      <c r="G91" s="26" t="str">
        <f t="shared" si="8"/>
        <v>National - Youth - Men's Beach Sprint</v>
      </c>
      <c r="I91" s="27">
        <v>1</v>
      </c>
      <c r="J91" s="23">
        <v>1</v>
      </c>
      <c r="K91" s="28">
        <v>1</v>
      </c>
      <c r="L91" s="25">
        <f t="shared" si="9"/>
        <v>3</v>
      </c>
      <c r="S91" s="1" t="s">
        <v>658</v>
      </c>
      <c r="T91" s="1"/>
      <c r="U91" s="1" t="s">
        <v>17</v>
      </c>
    </row>
    <row r="92" spans="2:21" x14ac:dyDescent="0.35">
      <c r="B92" s="226"/>
      <c r="C92" s="27" t="s">
        <v>11</v>
      </c>
      <c r="D92" s="23" t="s">
        <v>123</v>
      </c>
      <c r="E92" s="24" t="s">
        <v>69</v>
      </c>
      <c r="F92" s="25" t="s">
        <v>35</v>
      </c>
      <c r="G92" s="26" t="str">
        <f t="shared" si="8"/>
        <v>National - Youth - Women's Board Rescue</v>
      </c>
      <c r="I92" s="27">
        <v>2</v>
      </c>
      <c r="J92" s="23">
        <v>2</v>
      </c>
      <c r="K92" s="28">
        <v>2</v>
      </c>
      <c r="L92" s="25">
        <f t="shared" si="9"/>
        <v>6</v>
      </c>
      <c r="S92" s="1" t="s">
        <v>658</v>
      </c>
      <c r="T92" s="1"/>
      <c r="U92" s="1" t="s">
        <v>14</v>
      </c>
    </row>
    <row r="93" spans="2:21" x14ac:dyDescent="0.35">
      <c r="B93" s="226"/>
      <c r="C93" s="27" t="s">
        <v>15</v>
      </c>
      <c r="D93" s="23" t="s">
        <v>124</v>
      </c>
      <c r="E93" s="24" t="s">
        <v>69</v>
      </c>
      <c r="F93" s="25" t="s">
        <v>35</v>
      </c>
      <c r="G93" s="26" t="str">
        <f t="shared" si="8"/>
        <v>National - Youth - Men's Board Rescue</v>
      </c>
      <c r="I93" s="27">
        <v>2</v>
      </c>
      <c r="J93" s="23">
        <v>2</v>
      </c>
      <c r="K93" s="28">
        <v>2</v>
      </c>
      <c r="L93" s="25">
        <f t="shared" si="9"/>
        <v>6</v>
      </c>
      <c r="S93" s="1" t="s">
        <v>658</v>
      </c>
      <c r="T93" s="1"/>
      <c r="U93" s="1" t="s">
        <v>17</v>
      </c>
    </row>
    <row r="94" spans="2:21" x14ac:dyDescent="0.35">
      <c r="B94" s="226"/>
      <c r="C94" s="27" t="s">
        <v>11</v>
      </c>
      <c r="D94" s="23" t="s">
        <v>125</v>
      </c>
      <c r="E94" s="24" t="s">
        <v>72</v>
      </c>
      <c r="F94" s="25" t="s">
        <v>39</v>
      </c>
      <c r="G94" s="26" t="str">
        <f t="shared" si="8"/>
        <v>National - Youth - Women's Rescue Tube Rescue</v>
      </c>
      <c r="I94" s="27">
        <v>4</v>
      </c>
      <c r="J94" s="23">
        <v>4</v>
      </c>
      <c r="K94" s="28">
        <v>4</v>
      </c>
      <c r="L94" s="25">
        <f t="shared" si="9"/>
        <v>12</v>
      </c>
      <c r="S94" s="1" t="s">
        <v>658</v>
      </c>
      <c r="T94" s="1"/>
      <c r="U94" s="1" t="s">
        <v>14</v>
      </c>
    </row>
    <row r="95" spans="2:21" x14ac:dyDescent="0.35">
      <c r="B95" s="226"/>
      <c r="C95" s="27" t="s">
        <v>15</v>
      </c>
      <c r="D95" s="23" t="s">
        <v>126</v>
      </c>
      <c r="E95" s="24" t="s">
        <v>72</v>
      </c>
      <c r="F95" s="25" t="s">
        <v>39</v>
      </c>
      <c r="G95" s="26" t="str">
        <f t="shared" si="8"/>
        <v>National - Youth - Men's Rescue Tube Rescue</v>
      </c>
      <c r="I95" s="27">
        <v>4</v>
      </c>
      <c r="J95" s="23">
        <v>4</v>
      </c>
      <c r="K95" s="28">
        <v>4</v>
      </c>
      <c r="L95" s="25">
        <f t="shared" si="9"/>
        <v>12</v>
      </c>
      <c r="S95" s="1" t="s">
        <v>658</v>
      </c>
      <c r="T95" s="1"/>
      <c r="U95" s="1" t="s">
        <v>17</v>
      </c>
    </row>
    <row r="96" spans="2:21" x14ac:dyDescent="0.35">
      <c r="B96" s="226"/>
      <c r="C96" s="27" t="s">
        <v>11</v>
      </c>
      <c r="D96" s="23" t="s">
        <v>127</v>
      </c>
      <c r="E96" s="24" t="s">
        <v>75</v>
      </c>
      <c r="F96" s="25" t="s">
        <v>39</v>
      </c>
      <c r="G96" s="26" t="str">
        <f t="shared" si="8"/>
        <v>National - Youth - Women's Beach Relay</v>
      </c>
      <c r="I96" s="27">
        <v>4</v>
      </c>
      <c r="J96" s="23">
        <v>4</v>
      </c>
      <c r="K96" s="28">
        <v>4</v>
      </c>
      <c r="L96" s="25">
        <f t="shared" si="9"/>
        <v>12</v>
      </c>
      <c r="S96" s="1" t="s">
        <v>658</v>
      </c>
      <c r="T96" s="1"/>
      <c r="U96" s="1" t="s">
        <v>14</v>
      </c>
    </row>
    <row r="97" spans="2:21" x14ac:dyDescent="0.35">
      <c r="B97" s="226"/>
      <c r="C97" s="27" t="s">
        <v>15</v>
      </c>
      <c r="D97" s="23" t="s">
        <v>128</v>
      </c>
      <c r="E97" s="24" t="s">
        <v>75</v>
      </c>
      <c r="F97" s="25" t="s">
        <v>39</v>
      </c>
      <c r="G97" s="26" t="str">
        <f t="shared" si="8"/>
        <v>National - Youth - Men's Beach Relay</v>
      </c>
      <c r="I97" s="27">
        <v>4</v>
      </c>
      <c r="J97" s="23">
        <v>4</v>
      </c>
      <c r="K97" s="28">
        <v>4</v>
      </c>
      <c r="L97" s="25">
        <f t="shared" si="9"/>
        <v>12</v>
      </c>
      <c r="S97" s="1" t="s">
        <v>658</v>
      </c>
      <c r="T97" s="1"/>
      <c r="U97" s="1" t="s">
        <v>17</v>
      </c>
    </row>
    <row r="98" spans="2:21" x14ac:dyDescent="0.35">
      <c r="B98" s="226"/>
      <c r="C98" s="27" t="s">
        <v>11</v>
      </c>
      <c r="D98" s="23" t="s">
        <v>129</v>
      </c>
      <c r="E98" s="24" t="s">
        <v>78</v>
      </c>
      <c r="F98" s="25" t="s">
        <v>39</v>
      </c>
      <c r="G98" s="26" t="str">
        <f t="shared" si="8"/>
        <v>National - Youth - Women's Oceanwoman Relay</v>
      </c>
      <c r="I98" s="27">
        <v>4</v>
      </c>
      <c r="J98" s="23">
        <v>4</v>
      </c>
      <c r="K98" s="28">
        <v>4</v>
      </c>
      <c r="L98" s="25">
        <f t="shared" si="9"/>
        <v>12</v>
      </c>
      <c r="S98" s="1" t="s">
        <v>658</v>
      </c>
      <c r="T98" s="1"/>
      <c r="U98" s="1" t="s">
        <v>14</v>
      </c>
    </row>
    <row r="99" spans="2:21" ht="10.5" thickBot="1" x14ac:dyDescent="0.4">
      <c r="B99" s="227"/>
      <c r="C99" s="34" t="s">
        <v>15</v>
      </c>
      <c r="D99" s="23" t="s">
        <v>130</v>
      </c>
      <c r="E99" s="31" t="s">
        <v>80</v>
      </c>
      <c r="F99" s="32" t="s">
        <v>39</v>
      </c>
      <c r="G99" s="33" t="str">
        <f t="shared" si="8"/>
        <v>National - Youth - Men's Oceanman Relay</v>
      </c>
      <c r="I99" s="34">
        <v>4</v>
      </c>
      <c r="J99" s="35">
        <v>4</v>
      </c>
      <c r="K99" s="36">
        <v>4</v>
      </c>
      <c r="L99" s="32">
        <f t="shared" si="9"/>
        <v>12</v>
      </c>
      <c r="S99" s="1" t="s">
        <v>658</v>
      </c>
      <c r="T99" s="1"/>
      <c r="U99" s="1" t="s">
        <v>17</v>
      </c>
    </row>
    <row r="100" spans="2:21" ht="10.8" thickBot="1" x14ac:dyDescent="0.45">
      <c r="B100" s="37" t="s">
        <v>47</v>
      </c>
      <c r="C100" s="38"/>
      <c r="D100" s="38"/>
      <c r="E100" s="38"/>
      <c r="F100" s="38"/>
      <c r="G100" s="38"/>
      <c r="H100" s="39"/>
      <c r="I100" s="40">
        <f>SUM(I80:I99)</f>
        <v>40</v>
      </c>
      <c r="J100" s="41">
        <f>SUM(J80:J99)</f>
        <v>40</v>
      </c>
      <c r="K100" s="11">
        <f>SUM(K80:K99)</f>
        <v>40</v>
      </c>
      <c r="L100" s="12">
        <f>SUM(L80:L99)</f>
        <v>120</v>
      </c>
    </row>
    <row r="101" spans="2:21" ht="10.5" thickBot="1" x14ac:dyDescent="0.4">
      <c r="G101" s="50"/>
      <c r="I101" s="1"/>
      <c r="S101" s="1"/>
      <c r="T101" s="1"/>
    </row>
    <row r="102" spans="2:21" ht="10.5" x14ac:dyDescent="0.4">
      <c r="B102" s="182" t="s">
        <v>81</v>
      </c>
      <c r="C102" s="27" t="s">
        <v>82</v>
      </c>
      <c r="D102" s="23" t="s">
        <v>132</v>
      </c>
      <c r="E102" s="24" t="s">
        <v>86</v>
      </c>
      <c r="F102" s="25" t="s">
        <v>39</v>
      </c>
      <c r="G102" s="26" t="str">
        <f t="shared" ref="G102:G103" si="10">CONCATENATE(S102,U102,E102)</f>
        <v>National - Youth - 4x50m Lifesaver Relay</v>
      </c>
      <c r="I102" s="27">
        <v>4</v>
      </c>
      <c r="J102" s="23">
        <v>4</v>
      </c>
      <c r="K102" s="28">
        <v>4</v>
      </c>
      <c r="L102" s="25">
        <f t="shared" ref="L102:L103" si="11">SUM(I102:K102)</f>
        <v>12</v>
      </c>
      <c r="S102" s="1" t="s">
        <v>658</v>
      </c>
      <c r="T102" s="1"/>
    </row>
    <row r="103" spans="2:21" ht="10.8" thickBot="1" x14ac:dyDescent="0.45">
      <c r="B103" s="179" t="s">
        <v>88</v>
      </c>
      <c r="C103" s="34" t="s">
        <v>82</v>
      </c>
      <c r="D103" s="186" t="s">
        <v>133</v>
      </c>
      <c r="E103" s="184" t="s">
        <v>90</v>
      </c>
      <c r="F103" s="185" t="s">
        <v>87</v>
      </c>
      <c r="G103" s="55" t="str">
        <f t="shared" si="10"/>
        <v>National - Youth - Ocean Lifesaver Relay</v>
      </c>
      <c r="H103" s="47"/>
      <c r="I103" s="34">
        <v>4</v>
      </c>
      <c r="J103" s="35">
        <v>4</v>
      </c>
      <c r="K103" s="36">
        <v>4</v>
      </c>
      <c r="L103" s="32">
        <f t="shared" si="11"/>
        <v>12</v>
      </c>
      <c r="S103" s="1" t="s">
        <v>658</v>
      </c>
      <c r="T103" s="1"/>
    </row>
    <row r="104" spans="2:21" ht="10.8" thickBot="1" x14ac:dyDescent="0.45">
      <c r="B104" s="37" t="s">
        <v>47</v>
      </c>
      <c r="C104" s="38"/>
      <c r="D104" s="38"/>
      <c r="E104" s="38"/>
      <c r="F104" s="38"/>
      <c r="G104" s="48"/>
      <c r="I104" s="40">
        <f>SUM(I102:I103)</f>
        <v>8</v>
      </c>
      <c r="J104" s="41">
        <f>SUM(J102:J103)</f>
        <v>8</v>
      </c>
      <c r="K104" s="11">
        <f>SUM(K102:K103)</f>
        <v>8</v>
      </c>
      <c r="L104" s="12">
        <f>SUM(L102:L103)</f>
        <v>24</v>
      </c>
    </row>
    <row r="106" spans="2:21" ht="10.8" thickBot="1" x14ac:dyDescent="0.45">
      <c r="B106" s="51"/>
      <c r="C106" s="51"/>
      <c r="D106" s="51"/>
      <c r="E106" s="51"/>
      <c r="F106" s="13"/>
      <c r="G106" s="13"/>
      <c r="I106" s="1"/>
      <c r="J106" s="1"/>
      <c r="K106" s="1"/>
    </row>
    <row r="107" spans="2:21" ht="10.8" thickBot="1" x14ac:dyDescent="0.45">
      <c r="B107" s="3" t="s">
        <v>706</v>
      </c>
      <c r="C107" s="4"/>
      <c r="D107" s="4"/>
      <c r="E107" s="4"/>
      <c r="F107" s="4"/>
      <c r="G107" s="4"/>
      <c r="I107" s="230" t="s">
        <v>0</v>
      </c>
      <c r="J107" s="231"/>
      <c r="K107" s="231"/>
      <c r="L107" s="232"/>
      <c r="T107" s="1"/>
    </row>
    <row r="108" spans="2:21" ht="10.8" thickBot="1" x14ac:dyDescent="0.45">
      <c r="B108" s="51"/>
      <c r="C108" s="51"/>
      <c r="D108" s="51"/>
      <c r="E108" s="51"/>
      <c r="F108" s="13"/>
      <c r="G108" s="13"/>
      <c r="T108" s="1"/>
    </row>
    <row r="109" spans="2:21" ht="10.8" thickBot="1" x14ac:dyDescent="0.45">
      <c r="B109" s="228" t="s">
        <v>220</v>
      </c>
      <c r="C109" s="229"/>
      <c r="D109" s="229"/>
      <c r="E109" s="229"/>
      <c r="F109" s="8" t="s">
        <v>4</v>
      </c>
      <c r="G109" s="8"/>
      <c r="I109" s="216" t="s">
        <v>6</v>
      </c>
      <c r="J109" s="10" t="s">
        <v>7</v>
      </c>
      <c r="K109" s="11" t="s">
        <v>8</v>
      </c>
      <c r="L109" s="12" t="s">
        <v>9</v>
      </c>
      <c r="M109" s="13"/>
      <c r="N109" s="13"/>
      <c r="O109" s="13"/>
      <c r="P109" s="13"/>
      <c r="Q109" s="13"/>
      <c r="R109" s="13"/>
    </row>
    <row r="110" spans="2:21" x14ac:dyDescent="0.35">
      <c r="B110" s="225" t="s">
        <v>10</v>
      </c>
      <c r="C110" s="42" t="s">
        <v>11</v>
      </c>
      <c r="D110" s="43" t="s">
        <v>221</v>
      </c>
      <c r="E110" s="44" t="s">
        <v>13</v>
      </c>
      <c r="F110" s="21">
        <v>1</v>
      </c>
      <c r="G110" s="18" t="str">
        <f t="shared" ref="G110:G135" si="12">CONCATENATE(S110,T110,U110,E110)</f>
        <v>Interclub - Masters - 30-34 - Women's 200m Obstacle Swim</v>
      </c>
      <c r="I110" s="42">
        <v>1</v>
      </c>
      <c r="J110" s="43">
        <v>1</v>
      </c>
      <c r="K110" s="46">
        <v>1</v>
      </c>
      <c r="L110" s="21">
        <f t="shared" ref="L110:L119" si="13">SUM(I110:K110)</f>
        <v>3</v>
      </c>
      <c r="S110" s="2" t="s">
        <v>222</v>
      </c>
      <c r="T110" s="2" t="s">
        <v>223</v>
      </c>
      <c r="U110" s="1" t="s">
        <v>14</v>
      </c>
    </row>
    <row r="111" spans="2:21" x14ac:dyDescent="0.35">
      <c r="B111" s="226"/>
      <c r="C111" s="27" t="s">
        <v>15</v>
      </c>
      <c r="D111" s="23" t="s">
        <v>224</v>
      </c>
      <c r="E111" s="24" t="s">
        <v>13</v>
      </c>
      <c r="F111" s="25">
        <v>1</v>
      </c>
      <c r="G111" s="18" t="str">
        <f t="shared" si="12"/>
        <v>Interclub - Masters - 30-34 - Men's 200m Obstacle Swim</v>
      </c>
      <c r="I111" s="27">
        <v>1</v>
      </c>
      <c r="J111" s="23">
        <v>1</v>
      </c>
      <c r="K111" s="28">
        <v>1</v>
      </c>
      <c r="L111" s="25">
        <f t="shared" si="13"/>
        <v>3</v>
      </c>
      <c r="S111" s="2" t="s">
        <v>222</v>
      </c>
      <c r="T111" s="2" t="s">
        <v>223</v>
      </c>
      <c r="U111" s="1" t="s">
        <v>17</v>
      </c>
    </row>
    <row r="112" spans="2:21" x14ac:dyDescent="0.35">
      <c r="B112" s="226"/>
      <c r="C112" s="27" t="s">
        <v>11</v>
      </c>
      <c r="D112" s="23" t="s">
        <v>225</v>
      </c>
      <c r="E112" s="24" t="s">
        <v>19</v>
      </c>
      <c r="F112" s="25">
        <v>1</v>
      </c>
      <c r="G112" s="18" t="str">
        <f t="shared" si="12"/>
        <v>Interclub - Masters - 30-34 - Women's 50m Manikin Carry</v>
      </c>
      <c r="I112" s="27">
        <v>1</v>
      </c>
      <c r="J112" s="23">
        <v>1</v>
      </c>
      <c r="K112" s="28">
        <v>1</v>
      </c>
      <c r="L112" s="25">
        <f t="shared" si="13"/>
        <v>3</v>
      </c>
      <c r="S112" s="2" t="s">
        <v>222</v>
      </c>
      <c r="T112" s="2" t="s">
        <v>223</v>
      </c>
      <c r="U112" s="1" t="s">
        <v>14</v>
      </c>
    </row>
    <row r="113" spans="2:21" x14ac:dyDescent="0.35">
      <c r="B113" s="226"/>
      <c r="C113" s="27" t="s">
        <v>15</v>
      </c>
      <c r="D113" s="23" t="s">
        <v>226</v>
      </c>
      <c r="E113" s="24" t="s">
        <v>19</v>
      </c>
      <c r="F113" s="25">
        <v>1</v>
      </c>
      <c r="G113" s="18" t="str">
        <f t="shared" si="12"/>
        <v>Interclub - Masters - 30-34 - Men's 50m Manikin Carry</v>
      </c>
      <c r="I113" s="27">
        <v>1</v>
      </c>
      <c r="J113" s="23">
        <v>1</v>
      </c>
      <c r="K113" s="28">
        <v>1</v>
      </c>
      <c r="L113" s="25">
        <f t="shared" si="13"/>
        <v>3</v>
      </c>
      <c r="S113" s="2" t="s">
        <v>222</v>
      </c>
      <c r="T113" s="2" t="s">
        <v>223</v>
      </c>
      <c r="U113" s="1" t="s">
        <v>17</v>
      </c>
    </row>
    <row r="114" spans="2:21" x14ac:dyDescent="0.35">
      <c r="B114" s="226"/>
      <c r="C114" s="27" t="s">
        <v>11</v>
      </c>
      <c r="D114" s="23" t="s">
        <v>227</v>
      </c>
      <c r="E114" s="24" t="s">
        <v>25</v>
      </c>
      <c r="F114" s="25">
        <v>1</v>
      </c>
      <c r="G114" s="18" t="str">
        <f t="shared" si="12"/>
        <v>Interclub - Masters - 30-34 - Women's 100m Manikin Carry with Fins</v>
      </c>
      <c r="I114" s="27">
        <v>1</v>
      </c>
      <c r="J114" s="23">
        <v>1</v>
      </c>
      <c r="K114" s="28">
        <v>1</v>
      </c>
      <c r="L114" s="25">
        <f t="shared" si="13"/>
        <v>3</v>
      </c>
      <c r="S114" s="2" t="s">
        <v>222</v>
      </c>
      <c r="T114" s="2" t="s">
        <v>223</v>
      </c>
      <c r="U114" s="1" t="s">
        <v>14</v>
      </c>
    </row>
    <row r="115" spans="2:21" x14ac:dyDescent="0.35">
      <c r="B115" s="226"/>
      <c r="C115" s="27" t="s">
        <v>15</v>
      </c>
      <c r="D115" s="23" t="s">
        <v>228</v>
      </c>
      <c r="E115" s="24" t="s">
        <v>25</v>
      </c>
      <c r="F115" s="25">
        <v>1</v>
      </c>
      <c r="G115" s="18" t="str">
        <f t="shared" si="12"/>
        <v>Interclub - Masters - 30-34 - Men's 100m Manikin Carry with Fins</v>
      </c>
      <c r="I115" s="27">
        <v>1</v>
      </c>
      <c r="J115" s="23">
        <v>1</v>
      </c>
      <c r="K115" s="28">
        <v>1</v>
      </c>
      <c r="L115" s="25">
        <f t="shared" si="13"/>
        <v>3</v>
      </c>
      <c r="S115" s="2" t="s">
        <v>222</v>
      </c>
      <c r="T115" s="2" t="s">
        <v>223</v>
      </c>
      <c r="U115" s="1" t="s">
        <v>17</v>
      </c>
    </row>
    <row r="116" spans="2:21" x14ac:dyDescent="0.35">
      <c r="B116" s="226"/>
      <c r="C116" s="27" t="s">
        <v>11</v>
      </c>
      <c r="D116" s="23" t="s">
        <v>229</v>
      </c>
      <c r="E116" s="24" t="s">
        <v>28</v>
      </c>
      <c r="F116" s="25">
        <v>1</v>
      </c>
      <c r="G116" s="18" t="str">
        <f t="shared" si="12"/>
        <v>Interclub - Masters - 30-34 - Women's 100m Manikin Tow with Fins</v>
      </c>
      <c r="I116" s="27">
        <v>1</v>
      </c>
      <c r="J116" s="23">
        <v>1</v>
      </c>
      <c r="K116" s="28">
        <v>1</v>
      </c>
      <c r="L116" s="25">
        <f t="shared" si="13"/>
        <v>3</v>
      </c>
      <c r="S116" s="2" t="s">
        <v>222</v>
      </c>
      <c r="T116" s="2" t="s">
        <v>223</v>
      </c>
      <c r="U116" s="1" t="s">
        <v>14</v>
      </c>
    </row>
    <row r="117" spans="2:21" x14ac:dyDescent="0.35">
      <c r="B117" s="226"/>
      <c r="C117" s="27" t="s">
        <v>15</v>
      </c>
      <c r="D117" s="23" t="s">
        <v>230</v>
      </c>
      <c r="E117" s="24" t="s">
        <v>28</v>
      </c>
      <c r="F117" s="25">
        <v>1</v>
      </c>
      <c r="G117" s="18" t="str">
        <f t="shared" si="12"/>
        <v>Interclub - Masters - 30-34 - Men's 100m Manikin Tow with Fins</v>
      </c>
      <c r="I117" s="27">
        <v>1</v>
      </c>
      <c r="J117" s="23">
        <v>1</v>
      </c>
      <c r="K117" s="28">
        <v>1</v>
      </c>
      <c r="L117" s="25">
        <f t="shared" si="13"/>
        <v>3</v>
      </c>
      <c r="S117" s="2" t="s">
        <v>222</v>
      </c>
      <c r="T117" s="2" t="s">
        <v>223</v>
      </c>
      <c r="U117" s="1" t="s">
        <v>17</v>
      </c>
    </row>
    <row r="118" spans="2:21" x14ac:dyDescent="0.35">
      <c r="B118" s="226"/>
      <c r="C118" s="27" t="s">
        <v>11</v>
      </c>
      <c r="D118" s="23" t="s">
        <v>231</v>
      </c>
      <c r="E118" s="24" t="s">
        <v>34</v>
      </c>
      <c r="F118" s="25">
        <v>2</v>
      </c>
      <c r="G118" s="18" t="str">
        <f t="shared" si="12"/>
        <v>Interclub - Masters - 30-34 - Women's Line Throw</v>
      </c>
      <c r="I118" s="27">
        <v>2</v>
      </c>
      <c r="J118" s="23">
        <v>2</v>
      </c>
      <c r="K118" s="28">
        <v>2</v>
      </c>
      <c r="L118" s="25">
        <f t="shared" si="13"/>
        <v>6</v>
      </c>
      <c r="S118" s="2" t="s">
        <v>222</v>
      </c>
      <c r="T118" s="2" t="s">
        <v>223</v>
      </c>
      <c r="U118" s="1" t="s">
        <v>14</v>
      </c>
    </row>
    <row r="119" spans="2:21" ht="10.5" thickBot="1" x14ac:dyDescent="0.4">
      <c r="B119" s="227"/>
      <c r="C119" s="34" t="s">
        <v>15</v>
      </c>
      <c r="D119" s="35" t="s">
        <v>232</v>
      </c>
      <c r="E119" s="31" t="s">
        <v>34</v>
      </c>
      <c r="F119" s="32">
        <v>2</v>
      </c>
      <c r="G119" s="33" t="str">
        <f t="shared" si="12"/>
        <v>Interclub - Masters - 30-34 - Men's Line Throw</v>
      </c>
      <c r="I119" s="34">
        <v>2</v>
      </c>
      <c r="J119" s="35">
        <v>2</v>
      </c>
      <c r="K119" s="36">
        <v>2</v>
      </c>
      <c r="L119" s="32">
        <f t="shared" si="13"/>
        <v>6</v>
      </c>
      <c r="S119" s="2" t="s">
        <v>222</v>
      </c>
      <c r="T119" s="2" t="s">
        <v>223</v>
      </c>
      <c r="U119" s="1" t="s">
        <v>17</v>
      </c>
    </row>
    <row r="120" spans="2:21" x14ac:dyDescent="0.35">
      <c r="B120" s="225" t="s">
        <v>48</v>
      </c>
      <c r="C120" s="42" t="s">
        <v>11</v>
      </c>
      <c r="D120" s="43" t="s">
        <v>233</v>
      </c>
      <c r="E120" s="44" t="s">
        <v>50</v>
      </c>
      <c r="F120" s="21">
        <v>1</v>
      </c>
      <c r="G120" s="18" t="str">
        <f t="shared" si="12"/>
        <v>Interclub - Masters - 30-34 - Women's Surf Race</v>
      </c>
      <c r="I120" s="42">
        <v>1</v>
      </c>
      <c r="J120" s="43">
        <v>1</v>
      </c>
      <c r="K120" s="46">
        <v>1</v>
      </c>
      <c r="L120" s="21">
        <f>SUM(I120:K120)</f>
        <v>3</v>
      </c>
      <c r="S120" s="2" t="s">
        <v>222</v>
      </c>
      <c r="T120" s="2" t="s">
        <v>223</v>
      </c>
      <c r="U120" s="1" t="s">
        <v>14</v>
      </c>
    </row>
    <row r="121" spans="2:21" x14ac:dyDescent="0.35">
      <c r="B121" s="226"/>
      <c r="C121" s="27" t="s">
        <v>15</v>
      </c>
      <c r="D121" s="23" t="s">
        <v>234</v>
      </c>
      <c r="E121" s="24" t="s">
        <v>50</v>
      </c>
      <c r="F121" s="25">
        <v>1</v>
      </c>
      <c r="G121" s="18" t="str">
        <f t="shared" si="12"/>
        <v>Interclub - Masters - 30-34 - Men's Surf Race</v>
      </c>
      <c r="I121" s="19">
        <v>1</v>
      </c>
      <c r="J121" s="15">
        <v>1</v>
      </c>
      <c r="K121" s="20">
        <v>1</v>
      </c>
      <c r="L121" s="25">
        <f t="shared" ref="L121:L135" si="14">SUM(I121:K121)</f>
        <v>3</v>
      </c>
      <c r="S121" s="2" t="s">
        <v>222</v>
      </c>
      <c r="T121" s="2" t="s">
        <v>223</v>
      </c>
      <c r="U121" s="1" t="s">
        <v>17</v>
      </c>
    </row>
    <row r="122" spans="2:21" x14ac:dyDescent="0.35">
      <c r="B122" s="226"/>
      <c r="C122" s="27" t="s">
        <v>11</v>
      </c>
      <c r="D122" s="23" t="s">
        <v>235</v>
      </c>
      <c r="E122" s="24" t="s">
        <v>53</v>
      </c>
      <c r="F122" s="25">
        <v>1</v>
      </c>
      <c r="G122" s="18" t="str">
        <f t="shared" si="12"/>
        <v>Interclub - Masters - 30-34 - Women's Board Race</v>
      </c>
      <c r="I122" s="19">
        <v>1</v>
      </c>
      <c r="J122" s="15">
        <v>1</v>
      </c>
      <c r="K122" s="20">
        <v>1</v>
      </c>
      <c r="L122" s="25">
        <f t="shared" si="14"/>
        <v>3</v>
      </c>
      <c r="S122" s="2" t="s">
        <v>222</v>
      </c>
      <c r="T122" s="2" t="s">
        <v>223</v>
      </c>
      <c r="U122" s="1" t="s">
        <v>14</v>
      </c>
    </row>
    <row r="123" spans="2:21" x14ac:dyDescent="0.35">
      <c r="B123" s="226"/>
      <c r="C123" s="27" t="s">
        <v>15</v>
      </c>
      <c r="D123" s="23" t="s">
        <v>236</v>
      </c>
      <c r="E123" s="24" t="s">
        <v>53</v>
      </c>
      <c r="F123" s="25">
        <v>1</v>
      </c>
      <c r="G123" s="18" t="str">
        <f t="shared" si="12"/>
        <v>Interclub - Masters - 30-34 - Men's Board Race</v>
      </c>
      <c r="I123" s="19">
        <v>1</v>
      </c>
      <c r="J123" s="15">
        <v>1</v>
      </c>
      <c r="K123" s="20">
        <v>1</v>
      </c>
      <c r="L123" s="25">
        <f t="shared" si="14"/>
        <v>3</v>
      </c>
      <c r="S123" s="2" t="s">
        <v>222</v>
      </c>
      <c r="T123" s="2" t="s">
        <v>223</v>
      </c>
      <c r="U123" s="1" t="s">
        <v>17</v>
      </c>
    </row>
    <row r="124" spans="2:21" x14ac:dyDescent="0.35">
      <c r="B124" s="226"/>
      <c r="C124" s="27" t="s">
        <v>11</v>
      </c>
      <c r="D124" s="23" t="s">
        <v>237</v>
      </c>
      <c r="E124" s="24" t="s">
        <v>56</v>
      </c>
      <c r="F124" s="25">
        <v>1</v>
      </c>
      <c r="G124" s="18" t="str">
        <f t="shared" si="12"/>
        <v>Interclub - Masters - 30-34 - Women's Surf Ski Race</v>
      </c>
      <c r="I124" s="19">
        <v>1</v>
      </c>
      <c r="J124" s="15">
        <v>1</v>
      </c>
      <c r="K124" s="20">
        <v>1</v>
      </c>
      <c r="L124" s="25">
        <f t="shared" si="14"/>
        <v>3</v>
      </c>
      <c r="S124" s="2" t="s">
        <v>222</v>
      </c>
      <c r="T124" s="2" t="s">
        <v>223</v>
      </c>
      <c r="U124" s="1" t="s">
        <v>14</v>
      </c>
    </row>
    <row r="125" spans="2:21" x14ac:dyDescent="0.35">
      <c r="B125" s="226"/>
      <c r="C125" s="27" t="s">
        <v>15</v>
      </c>
      <c r="D125" s="23" t="s">
        <v>238</v>
      </c>
      <c r="E125" s="24" t="s">
        <v>56</v>
      </c>
      <c r="F125" s="25">
        <v>1</v>
      </c>
      <c r="G125" s="18" t="str">
        <f t="shared" si="12"/>
        <v>Interclub - Masters - 30-34 - Men's Surf Ski Race</v>
      </c>
      <c r="I125" s="19">
        <v>1</v>
      </c>
      <c r="J125" s="15">
        <v>1</v>
      </c>
      <c r="K125" s="20">
        <v>1</v>
      </c>
      <c r="L125" s="25">
        <f t="shared" si="14"/>
        <v>3</v>
      </c>
      <c r="S125" s="2" t="s">
        <v>222</v>
      </c>
      <c r="T125" s="2" t="s">
        <v>223</v>
      </c>
      <c r="U125" s="1" t="s">
        <v>17</v>
      </c>
    </row>
    <row r="126" spans="2:21" x14ac:dyDescent="0.35">
      <c r="B126" s="226"/>
      <c r="C126" s="27" t="s">
        <v>11</v>
      </c>
      <c r="D126" s="23" t="s">
        <v>239</v>
      </c>
      <c r="E126" s="24" t="s">
        <v>59</v>
      </c>
      <c r="F126" s="25">
        <v>1</v>
      </c>
      <c r="G126" s="18" t="str">
        <f t="shared" si="12"/>
        <v>Interclub - Masters - 30-34 - Women's Oceanwoman</v>
      </c>
      <c r="I126" s="19">
        <v>1</v>
      </c>
      <c r="J126" s="15">
        <v>1</v>
      </c>
      <c r="K126" s="20">
        <v>1</v>
      </c>
      <c r="L126" s="25">
        <f t="shared" si="14"/>
        <v>3</v>
      </c>
      <c r="S126" s="2" t="s">
        <v>222</v>
      </c>
      <c r="T126" s="2" t="s">
        <v>223</v>
      </c>
      <c r="U126" s="1" t="s">
        <v>14</v>
      </c>
    </row>
    <row r="127" spans="2:21" x14ac:dyDescent="0.35">
      <c r="B127" s="226"/>
      <c r="C127" s="27" t="s">
        <v>15</v>
      </c>
      <c r="D127" s="23" t="s">
        <v>240</v>
      </c>
      <c r="E127" s="24" t="s">
        <v>61</v>
      </c>
      <c r="F127" s="25">
        <v>1</v>
      </c>
      <c r="G127" s="18" t="str">
        <f t="shared" si="12"/>
        <v>Interclub - Masters - 30-34 - Men's Oceanman</v>
      </c>
      <c r="I127" s="19">
        <v>1</v>
      </c>
      <c r="J127" s="15">
        <v>1</v>
      </c>
      <c r="K127" s="20">
        <v>1</v>
      </c>
      <c r="L127" s="25">
        <f t="shared" si="14"/>
        <v>3</v>
      </c>
      <c r="S127" s="2" t="s">
        <v>222</v>
      </c>
      <c r="T127" s="2" t="s">
        <v>223</v>
      </c>
      <c r="U127" s="1" t="s">
        <v>17</v>
      </c>
    </row>
    <row r="128" spans="2:21" x14ac:dyDescent="0.35">
      <c r="B128" s="226"/>
      <c r="C128" s="27" t="s">
        <v>11</v>
      </c>
      <c r="D128" s="23" t="s">
        <v>241</v>
      </c>
      <c r="E128" s="24" t="s">
        <v>63</v>
      </c>
      <c r="F128" s="25">
        <v>1</v>
      </c>
      <c r="G128" s="18" t="str">
        <f t="shared" si="12"/>
        <v>Interclub - Masters - 30-34 - Women's Beach Flags</v>
      </c>
      <c r="I128" s="19">
        <v>1</v>
      </c>
      <c r="J128" s="15">
        <v>1</v>
      </c>
      <c r="K128" s="20">
        <v>1</v>
      </c>
      <c r="L128" s="25">
        <f t="shared" si="14"/>
        <v>3</v>
      </c>
      <c r="S128" s="2" t="s">
        <v>222</v>
      </c>
      <c r="T128" s="2" t="s">
        <v>223</v>
      </c>
      <c r="U128" s="1" t="s">
        <v>14</v>
      </c>
    </row>
    <row r="129" spans="2:21" x14ac:dyDescent="0.35">
      <c r="B129" s="226"/>
      <c r="C129" s="27" t="s">
        <v>15</v>
      </c>
      <c r="D129" s="23" t="s">
        <v>242</v>
      </c>
      <c r="E129" s="24" t="s">
        <v>63</v>
      </c>
      <c r="F129" s="25">
        <v>1</v>
      </c>
      <c r="G129" s="18" t="str">
        <f t="shared" si="12"/>
        <v>Interclub - Masters - 30-34 - Men's Beach Flags</v>
      </c>
      <c r="I129" s="19">
        <v>1</v>
      </c>
      <c r="J129" s="15">
        <v>1</v>
      </c>
      <c r="K129" s="20">
        <v>1</v>
      </c>
      <c r="L129" s="25">
        <f t="shared" si="14"/>
        <v>3</v>
      </c>
      <c r="S129" s="2" t="s">
        <v>222</v>
      </c>
      <c r="T129" s="2" t="s">
        <v>223</v>
      </c>
      <c r="U129" s="1" t="s">
        <v>17</v>
      </c>
    </row>
    <row r="130" spans="2:21" x14ac:dyDescent="0.35">
      <c r="B130" s="226"/>
      <c r="C130" s="27" t="s">
        <v>11</v>
      </c>
      <c r="D130" s="23" t="s">
        <v>243</v>
      </c>
      <c r="E130" s="24" t="s">
        <v>66</v>
      </c>
      <c r="F130" s="25">
        <v>1</v>
      </c>
      <c r="G130" s="18" t="str">
        <f t="shared" si="12"/>
        <v>Interclub - Masters - 30-34 - Women's Beach Sprint</v>
      </c>
      <c r="I130" s="19">
        <v>1</v>
      </c>
      <c r="J130" s="15">
        <v>1</v>
      </c>
      <c r="K130" s="20">
        <v>1</v>
      </c>
      <c r="L130" s="25">
        <f t="shared" si="14"/>
        <v>3</v>
      </c>
      <c r="S130" s="2" t="s">
        <v>222</v>
      </c>
      <c r="T130" s="2" t="s">
        <v>223</v>
      </c>
      <c r="U130" s="1" t="s">
        <v>14</v>
      </c>
    </row>
    <row r="131" spans="2:21" x14ac:dyDescent="0.35">
      <c r="B131" s="226"/>
      <c r="C131" s="27" t="s">
        <v>15</v>
      </c>
      <c r="D131" s="23" t="s">
        <v>244</v>
      </c>
      <c r="E131" s="24" t="s">
        <v>66</v>
      </c>
      <c r="F131" s="25">
        <v>1</v>
      </c>
      <c r="G131" s="18" t="str">
        <f t="shared" si="12"/>
        <v>Interclub - Masters - 30-34 - Men's Beach Sprint</v>
      </c>
      <c r="I131" s="19">
        <v>1</v>
      </c>
      <c r="J131" s="15">
        <v>1</v>
      </c>
      <c r="K131" s="20">
        <v>1</v>
      </c>
      <c r="L131" s="25">
        <f t="shared" si="14"/>
        <v>3</v>
      </c>
      <c r="S131" s="2" t="s">
        <v>222</v>
      </c>
      <c r="T131" s="2" t="s">
        <v>223</v>
      </c>
      <c r="U131" s="1" t="s">
        <v>17</v>
      </c>
    </row>
    <row r="132" spans="2:21" x14ac:dyDescent="0.35">
      <c r="B132" s="226"/>
      <c r="C132" s="27" t="s">
        <v>11</v>
      </c>
      <c r="D132" s="23" t="s">
        <v>245</v>
      </c>
      <c r="E132" s="24" t="s">
        <v>246</v>
      </c>
      <c r="F132" s="25">
        <v>1</v>
      </c>
      <c r="G132" s="18" t="str">
        <f t="shared" si="12"/>
        <v>Interclub - Masters - 30-34 - Women's 2km Beach Run</v>
      </c>
      <c r="I132" s="19">
        <v>1</v>
      </c>
      <c r="J132" s="15">
        <v>1</v>
      </c>
      <c r="K132" s="20">
        <v>1</v>
      </c>
      <c r="L132" s="25">
        <f t="shared" si="14"/>
        <v>3</v>
      </c>
      <c r="S132" s="2" t="s">
        <v>222</v>
      </c>
      <c r="T132" s="2" t="s">
        <v>223</v>
      </c>
      <c r="U132" s="1" t="s">
        <v>14</v>
      </c>
    </row>
    <row r="133" spans="2:21" x14ac:dyDescent="0.35">
      <c r="B133" s="226"/>
      <c r="C133" s="27" t="s">
        <v>15</v>
      </c>
      <c r="D133" s="23" t="s">
        <v>247</v>
      </c>
      <c r="E133" s="24" t="s">
        <v>246</v>
      </c>
      <c r="F133" s="25">
        <v>1</v>
      </c>
      <c r="G133" s="18" t="str">
        <f t="shared" si="12"/>
        <v>Interclub - Masters - 30-34 - Men's 2km Beach Run</v>
      </c>
      <c r="I133" s="19">
        <v>1</v>
      </c>
      <c r="J133" s="15">
        <v>1</v>
      </c>
      <c r="K133" s="20">
        <v>1</v>
      </c>
      <c r="L133" s="25">
        <f t="shared" si="14"/>
        <v>3</v>
      </c>
      <c r="S133" s="2" t="s">
        <v>222</v>
      </c>
      <c r="T133" s="2" t="s">
        <v>223</v>
      </c>
      <c r="U133" s="1" t="s">
        <v>17</v>
      </c>
    </row>
    <row r="134" spans="2:21" x14ac:dyDescent="0.35">
      <c r="B134" s="226"/>
      <c r="C134" s="27" t="s">
        <v>11</v>
      </c>
      <c r="D134" s="23" t="s">
        <v>248</v>
      </c>
      <c r="E134" s="24" t="s">
        <v>69</v>
      </c>
      <c r="F134" s="25">
        <v>2</v>
      </c>
      <c r="G134" s="18" t="str">
        <f t="shared" si="12"/>
        <v>Interclub - Masters - 30-34 - Women's Board Rescue</v>
      </c>
      <c r="I134" s="19">
        <v>2</v>
      </c>
      <c r="J134" s="15">
        <v>2</v>
      </c>
      <c r="K134" s="20">
        <v>2</v>
      </c>
      <c r="L134" s="25">
        <f t="shared" si="14"/>
        <v>6</v>
      </c>
      <c r="S134" s="2" t="s">
        <v>222</v>
      </c>
      <c r="T134" s="2" t="s">
        <v>223</v>
      </c>
      <c r="U134" s="1" t="s">
        <v>14</v>
      </c>
    </row>
    <row r="135" spans="2:21" ht="10.5" thickBot="1" x14ac:dyDescent="0.4">
      <c r="B135" s="227"/>
      <c r="C135" s="34" t="s">
        <v>15</v>
      </c>
      <c r="D135" s="35" t="s">
        <v>249</v>
      </c>
      <c r="E135" s="31" t="s">
        <v>69</v>
      </c>
      <c r="F135" s="32">
        <v>2</v>
      </c>
      <c r="G135" s="55" t="str">
        <f t="shared" si="12"/>
        <v>Interclub - Masters - 30-34 - Men's Board Rescue</v>
      </c>
      <c r="I135" s="56">
        <v>2</v>
      </c>
      <c r="J135" s="57">
        <v>2</v>
      </c>
      <c r="K135" s="58">
        <v>2</v>
      </c>
      <c r="L135" s="32">
        <f t="shared" si="14"/>
        <v>6</v>
      </c>
      <c r="S135" s="2" t="s">
        <v>222</v>
      </c>
      <c r="T135" s="2" t="s">
        <v>223</v>
      </c>
      <c r="U135" s="1" t="s">
        <v>17</v>
      </c>
    </row>
    <row r="136" spans="2:21" ht="10.8" thickBot="1" x14ac:dyDescent="0.45">
      <c r="B136" s="37" t="s">
        <v>47</v>
      </c>
      <c r="C136" s="38"/>
      <c r="D136" s="38"/>
      <c r="E136" s="38"/>
      <c r="F136" s="38"/>
      <c r="G136" s="38"/>
      <c r="H136" s="39"/>
      <c r="I136" s="40">
        <f>SUM(I110:I135)</f>
        <v>30</v>
      </c>
      <c r="J136" s="41">
        <f>SUM(J110:J135)</f>
        <v>30</v>
      </c>
      <c r="K136" s="11">
        <f>SUM(K110:K135)</f>
        <v>30</v>
      </c>
      <c r="L136" s="12">
        <f>SUM(L110:L135)</f>
        <v>90</v>
      </c>
      <c r="S136" s="1"/>
      <c r="T136" s="1"/>
    </row>
    <row r="137" spans="2:21" ht="10.5" thickBot="1" x14ac:dyDescent="0.4">
      <c r="I137" s="1"/>
      <c r="S137" s="1"/>
      <c r="T137" s="1"/>
    </row>
    <row r="138" spans="2:21" ht="10.8" thickBot="1" x14ac:dyDescent="0.45">
      <c r="B138" s="228" t="s">
        <v>250</v>
      </c>
      <c r="C138" s="229"/>
      <c r="D138" s="229"/>
      <c r="E138" s="229"/>
      <c r="F138" s="8" t="s">
        <v>4</v>
      </c>
      <c r="G138" s="8" t="s">
        <v>251</v>
      </c>
      <c r="I138" s="40" t="s">
        <v>6</v>
      </c>
      <c r="J138" s="10" t="s">
        <v>7</v>
      </c>
      <c r="K138" s="11" t="s">
        <v>8</v>
      </c>
      <c r="L138" s="59" t="s">
        <v>9</v>
      </c>
      <c r="M138" s="13"/>
      <c r="N138" s="13"/>
      <c r="O138" s="13"/>
      <c r="P138" s="13"/>
      <c r="Q138" s="13"/>
      <c r="R138" s="13"/>
      <c r="S138" s="1"/>
      <c r="T138" s="1"/>
    </row>
    <row r="139" spans="2:21" x14ac:dyDescent="0.35">
      <c r="B139" s="225" t="s">
        <v>10</v>
      </c>
      <c r="C139" s="49" t="s">
        <v>11</v>
      </c>
      <c r="D139" s="43" t="s">
        <v>252</v>
      </c>
      <c r="E139" s="44" t="s">
        <v>13</v>
      </c>
      <c r="F139" s="21">
        <v>1</v>
      </c>
      <c r="G139" s="60" t="str">
        <f t="shared" ref="G139:G164" si="15">CONCATENATE(S139,T139,U139,E139)</f>
        <v>Interclub - Masters - 35-39 - Women's 200m Obstacle Swim</v>
      </c>
      <c r="I139" s="19">
        <v>1</v>
      </c>
      <c r="J139" s="15">
        <v>1</v>
      </c>
      <c r="K139" s="20">
        <v>1</v>
      </c>
      <c r="L139" s="21">
        <f t="shared" ref="L139:L148" si="16">SUM(I139:K139)</f>
        <v>3</v>
      </c>
      <c r="S139" s="2" t="s">
        <v>222</v>
      </c>
      <c r="T139" s="2" t="s">
        <v>253</v>
      </c>
      <c r="U139" s="1" t="s">
        <v>14</v>
      </c>
    </row>
    <row r="140" spans="2:21" x14ac:dyDescent="0.35">
      <c r="B140" s="226"/>
      <c r="C140" s="22" t="s">
        <v>15</v>
      </c>
      <c r="D140" s="23" t="s">
        <v>254</v>
      </c>
      <c r="E140" s="24" t="s">
        <v>13</v>
      </c>
      <c r="F140" s="25">
        <v>1</v>
      </c>
      <c r="G140" s="60" t="str">
        <f t="shared" si="15"/>
        <v>Interclub - Masters - 35-39 - Men's 200m Obstacle Swim</v>
      </c>
      <c r="I140" s="27">
        <v>1</v>
      </c>
      <c r="J140" s="23">
        <v>1</v>
      </c>
      <c r="K140" s="28">
        <v>1</v>
      </c>
      <c r="L140" s="25">
        <f t="shared" si="16"/>
        <v>3</v>
      </c>
      <c r="S140" s="2" t="s">
        <v>222</v>
      </c>
      <c r="T140" s="2" t="s">
        <v>253</v>
      </c>
      <c r="U140" s="1" t="s">
        <v>17</v>
      </c>
    </row>
    <row r="141" spans="2:21" x14ac:dyDescent="0.35">
      <c r="B141" s="226"/>
      <c r="C141" s="22" t="s">
        <v>11</v>
      </c>
      <c r="D141" s="23" t="s">
        <v>255</v>
      </c>
      <c r="E141" s="24" t="s">
        <v>19</v>
      </c>
      <c r="F141" s="25">
        <v>1</v>
      </c>
      <c r="G141" s="60" t="str">
        <f t="shared" si="15"/>
        <v>Interclub - Masters - 35-39 - Women's 50m Manikin Carry</v>
      </c>
      <c r="I141" s="27">
        <v>1</v>
      </c>
      <c r="J141" s="23">
        <v>1</v>
      </c>
      <c r="K141" s="28">
        <v>1</v>
      </c>
      <c r="L141" s="25">
        <f t="shared" si="16"/>
        <v>3</v>
      </c>
      <c r="S141" s="2" t="s">
        <v>222</v>
      </c>
      <c r="T141" s="2" t="s">
        <v>253</v>
      </c>
      <c r="U141" s="1" t="s">
        <v>14</v>
      </c>
    </row>
    <row r="142" spans="2:21" x14ac:dyDescent="0.35">
      <c r="B142" s="226"/>
      <c r="C142" s="22" t="s">
        <v>15</v>
      </c>
      <c r="D142" s="23" t="s">
        <v>256</v>
      </c>
      <c r="E142" s="24" t="s">
        <v>19</v>
      </c>
      <c r="F142" s="25">
        <v>1</v>
      </c>
      <c r="G142" s="60" t="str">
        <f t="shared" si="15"/>
        <v>Interclub - Masters - 35-39 - Men's 50m Manikin Carry</v>
      </c>
      <c r="I142" s="27">
        <v>1</v>
      </c>
      <c r="J142" s="23">
        <v>1</v>
      </c>
      <c r="K142" s="28">
        <v>1</v>
      </c>
      <c r="L142" s="25">
        <f t="shared" si="16"/>
        <v>3</v>
      </c>
      <c r="S142" s="2" t="s">
        <v>222</v>
      </c>
      <c r="T142" s="2" t="s">
        <v>253</v>
      </c>
      <c r="U142" s="1" t="s">
        <v>17</v>
      </c>
    </row>
    <row r="143" spans="2:21" x14ac:dyDescent="0.35">
      <c r="B143" s="226"/>
      <c r="C143" s="22" t="s">
        <v>11</v>
      </c>
      <c r="D143" s="23" t="s">
        <v>257</v>
      </c>
      <c r="E143" s="24" t="s">
        <v>25</v>
      </c>
      <c r="F143" s="25">
        <v>1</v>
      </c>
      <c r="G143" s="60" t="str">
        <f t="shared" si="15"/>
        <v>Interclub - Masters - 35-39 - Women's 100m Manikin Carry with Fins</v>
      </c>
      <c r="I143" s="27">
        <v>1</v>
      </c>
      <c r="J143" s="23">
        <v>1</v>
      </c>
      <c r="K143" s="28">
        <v>1</v>
      </c>
      <c r="L143" s="25">
        <f t="shared" si="16"/>
        <v>3</v>
      </c>
      <c r="S143" s="2" t="s">
        <v>222</v>
      </c>
      <c r="T143" s="2" t="s">
        <v>253</v>
      </c>
      <c r="U143" s="1" t="s">
        <v>14</v>
      </c>
    </row>
    <row r="144" spans="2:21" x14ac:dyDescent="0.35">
      <c r="B144" s="226"/>
      <c r="C144" s="22" t="s">
        <v>15</v>
      </c>
      <c r="D144" s="23" t="s">
        <v>258</v>
      </c>
      <c r="E144" s="24" t="s">
        <v>25</v>
      </c>
      <c r="F144" s="25">
        <v>1</v>
      </c>
      <c r="G144" s="60" t="str">
        <f t="shared" si="15"/>
        <v>Interclub - Masters - 35-39 - Men's 100m Manikin Carry with Fins</v>
      </c>
      <c r="I144" s="27">
        <v>1</v>
      </c>
      <c r="J144" s="23">
        <v>1</v>
      </c>
      <c r="K144" s="28">
        <v>1</v>
      </c>
      <c r="L144" s="25">
        <f t="shared" si="16"/>
        <v>3</v>
      </c>
      <c r="S144" s="2" t="s">
        <v>222</v>
      </c>
      <c r="T144" s="2" t="s">
        <v>253</v>
      </c>
      <c r="U144" s="1" t="s">
        <v>17</v>
      </c>
    </row>
    <row r="145" spans="2:21" x14ac:dyDescent="0.35">
      <c r="B145" s="226"/>
      <c r="C145" s="22" t="s">
        <v>11</v>
      </c>
      <c r="D145" s="23" t="s">
        <v>259</v>
      </c>
      <c r="E145" s="24" t="s">
        <v>28</v>
      </c>
      <c r="F145" s="25">
        <v>1</v>
      </c>
      <c r="G145" s="60" t="str">
        <f t="shared" si="15"/>
        <v>Interclub - Masters - 35-39 - Women's 100m Manikin Tow with Fins</v>
      </c>
      <c r="I145" s="27">
        <v>1</v>
      </c>
      <c r="J145" s="23">
        <v>1</v>
      </c>
      <c r="K145" s="28">
        <v>1</v>
      </c>
      <c r="L145" s="25">
        <f t="shared" si="16"/>
        <v>3</v>
      </c>
      <c r="S145" s="2" t="s">
        <v>222</v>
      </c>
      <c r="T145" s="2" t="s">
        <v>253</v>
      </c>
      <c r="U145" s="1" t="s">
        <v>14</v>
      </c>
    </row>
    <row r="146" spans="2:21" x14ac:dyDescent="0.35">
      <c r="B146" s="226"/>
      <c r="C146" s="22" t="s">
        <v>15</v>
      </c>
      <c r="D146" s="23" t="s">
        <v>260</v>
      </c>
      <c r="E146" s="24" t="s">
        <v>28</v>
      </c>
      <c r="F146" s="25">
        <v>1</v>
      </c>
      <c r="G146" s="60" t="str">
        <f t="shared" si="15"/>
        <v>Interclub - Masters - 35-39 - Men's 100m Manikin Tow with Fins</v>
      </c>
      <c r="I146" s="27">
        <v>1</v>
      </c>
      <c r="J146" s="23">
        <v>1</v>
      </c>
      <c r="K146" s="28">
        <v>1</v>
      </c>
      <c r="L146" s="25">
        <f t="shared" si="16"/>
        <v>3</v>
      </c>
      <c r="S146" s="2" t="s">
        <v>222</v>
      </c>
      <c r="T146" s="2" t="s">
        <v>253</v>
      </c>
      <c r="U146" s="1" t="s">
        <v>17</v>
      </c>
    </row>
    <row r="147" spans="2:21" x14ac:dyDescent="0.35">
      <c r="B147" s="226"/>
      <c r="C147" s="22" t="s">
        <v>11</v>
      </c>
      <c r="D147" s="23" t="s">
        <v>261</v>
      </c>
      <c r="E147" s="24" t="s">
        <v>34</v>
      </c>
      <c r="F147" s="25">
        <v>2</v>
      </c>
      <c r="G147" s="60" t="str">
        <f t="shared" si="15"/>
        <v>Interclub - Masters - 35-39 - Women's Line Throw</v>
      </c>
      <c r="I147" s="27">
        <v>2</v>
      </c>
      <c r="J147" s="23">
        <v>2</v>
      </c>
      <c r="K147" s="28">
        <v>2</v>
      </c>
      <c r="L147" s="25">
        <f t="shared" si="16"/>
        <v>6</v>
      </c>
      <c r="S147" s="2" t="s">
        <v>222</v>
      </c>
      <c r="T147" s="2" t="s">
        <v>253</v>
      </c>
      <c r="U147" s="1" t="s">
        <v>14</v>
      </c>
    </row>
    <row r="148" spans="2:21" ht="10.5" thickBot="1" x14ac:dyDescent="0.4">
      <c r="B148" s="227"/>
      <c r="C148" s="34" t="s">
        <v>15</v>
      </c>
      <c r="D148" s="35" t="s">
        <v>262</v>
      </c>
      <c r="E148" s="31" t="s">
        <v>34</v>
      </c>
      <c r="F148" s="32">
        <v>2</v>
      </c>
      <c r="G148" s="61" t="str">
        <f t="shared" si="15"/>
        <v>Interclub - Masters - 35-39 - Men's Line Throw</v>
      </c>
      <c r="I148" s="34">
        <v>2</v>
      </c>
      <c r="J148" s="35">
        <v>2</v>
      </c>
      <c r="K148" s="36">
        <v>2</v>
      </c>
      <c r="L148" s="32">
        <f t="shared" si="16"/>
        <v>6</v>
      </c>
      <c r="S148" s="2" t="s">
        <v>222</v>
      </c>
      <c r="T148" s="2" t="s">
        <v>253</v>
      </c>
      <c r="U148" s="1" t="s">
        <v>17</v>
      </c>
    </row>
    <row r="149" spans="2:21" x14ac:dyDescent="0.35">
      <c r="B149" s="225" t="s">
        <v>263</v>
      </c>
      <c r="C149" s="42" t="s">
        <v>11</v>
      </c>
      <c r="D149" s="43" t="s">
        <v>264</v>
      </c>
      <c r="E149" s="44" t="s">
        <v>50</v>
      </c>
      <c r="F149" s="21">
        <v>1</v>
      </c>
      <c r="G149" s="60" t="str">
        <f t="shared" si="15"/>
        <v>Interclub - Masters - 35-39 - Women's Surf Race</v>
      </c>
      <c r="I149" s="42">
        <v>1</v>
      </c>
      <c r="J149" s="43">
        <v>1</v>
      </c>
      <c r="K149" s="46">
        <v>1</v>
      </c>
      <c r="L149" s="21">
        <f>SUM(I149:K149)</f>
        <v>3</v>
      </c>
      <c r="S149" s="2" t="s">
        <v>222</v>
      </c>
      <c r="T149" s="2" t="s">
        <v>253</v>
      </c>
      <c r="U149" s="1" t="s">
        <v>14</v>
      </c>
    </row>
    <row r="150" spans="2:21" x14ac:dyDescent="0.35">
      <c r="B150" s="226"/>
      <c r="C150" s="27" t="s">
        <v>15</v>
      </c>
      <c r="D150" s="23" t="s">
        <v>265</v>
      </c>
      <c r="E150" s="24" t="s">
        <v>50</v>
      </c>
      <c r="F150" s="25">
        <v>1</v>
      </c>
      <c r="G150" s="60" t="str">
        <f t="shared" si="15"/>
        <v>Interclub - Masters - 35-39 - Men's Surf Race</v>
      </c>
      <c r="I150" s="19">
        <v>1</v>
      </c>
      <c r="J150" s="15">
        <v>1</v>
      </c>
      <c r="K150" s="20">
        <v>1</v>
      </c>
      <c r="L150" s="25">
        <f t="shared" ref="L150:L164" si="17">SUM(I150:K150)</f>
        <v>3</v>
      </c>
      <c r="S150" s="2" t="s">
        <v>222</v>
      </c>
      <c r="T150" s="2" t="s">
        <v>253</v>
      </c>
      <c r="U150" s="1" t="s">
        <v>17</v>
      </c>
    </row>
    <row r="151" spans="2:21" x14ac:dyDescent="0.35">
      <c r="B151" s="226"/>
      <c r="C151" s="27" t="s">
        <v>11</v>
      </c>
      <c r="D151" s="23" t="s">
        <v>266</v>
      </c>
      <c r="E151" s="24" t="s">
        <v>53</v>
      </c>
      <c r="F151" s="25">
        <v>1</v>
      </c>
      <c r="G151" s="60" t="str">
        <f t="shared" si="15"/>
        <v>Interclub - Masters - 35-39 - Women's Board Race</v>
      </c>
      <c r="I151" s="19">
        <v>1</v>
      </c>
      <c r="J151" s="15">
        <v>1</v>
      </c>
      <c r="K151" s="20">
        <v>1</v>
      </c>
      <c r="L151" s="25">
        <f t="shared" si="17"/>
        <v>3</v>
      </c>
      <c r="S151" s="2" t="s">
        <v>222</v>
      </c>
      <c r="T151" s="2" t="s">
        <v>253</v>
      </c>
      <c r="U151" s="1" t="s">
        <v>14</v>
      </c>
    </row>
    <row r="152" spans="2:21" x14ac:dyDescent="0.35">
      <c r="B152" s="226"/>
      <c r="C152" s="27" t="s">
        <v>15</v>
      </c>
      <c r="D152" s="23" t="s">
        <v>267</v>
      </c>
      <c r="E152" s="24" t="s">
        <v>53</v>
      </c>
      <c r="F152" s="25">
        <v>1</v>
      </c>
      <c r="G152" s="60" t="str">
        <f t="shared" si="15"/>
        <v>Interclub - Masters - 35-39 - Men's Board Race</v>
      </c>
      <c r="I152" s="19">
        <v>1</v>
      </c>
      <c r="J152" s="15">
        <v>1</v>
      </c>
      <c r="K152" s="20">
        <v>1</v>
      </c>
      <c r="L152" s="25">
        <f t="shared" si="17"/>
        <v>3</v>
      </c>
      <c r="S152" s="2" t="s">
        <v>222</v>
      </c>
      <c r="T152" s="2" t="s">
        <v>253</v>
      </c>
      <c r="U152" s="1" t="s">
        <v>17</v>
      </c>
    </row>
    <row r="153" spans="2:21" x14ac:dyDescent="0.35">
      <c r="B153" s="226"/>
      <c r="C153" s="27" t="s">
        <v>11</v>
      </c>
      <c r="D153" s="23" t="s">
        <v>268</v>
      </c>
      <c r="E153" s="24" t="s">
        <v>56</v>
      </c>
      <c r="F153" s="25">
        <v>1</v>
      </c>
      <c r="G153" s="60" t="str">
        <f t="shared" si="15"/>
        <v>Interclub - Masters - 35-39 - Women's Surf Ski Race</v>
      </c>
      <c r="I153" s="19">
        <v>1</v>
      </c>
      <c r="J153" s="15">
        <v>1</v>
      </c>
      <c r="K153" s="20">
        <v>1</v>
      </c>
      <c r="L153" s="25">
        <f t="shared" si="17"/>
        <v>3</v>
      </c>
      <c r="S153" s="2" t="s">
        <v>222</v>
      </c>
      <c r="T153" s="2" t="s">
        <v>253</v>
      </c>
      <c r="U153" s="1" t="s">
        <v>14</v>
      </c>
    </row>
    <row r="154" spans="2:21" x14ac:dyDescent="0.35">
      <c r="B154" s="226"/>
      <c r="C154" s="27" t="s">
        <v>15</v>
      </c>
      <c r="D154" s="23" t="s">
        <v>269</v>
      </c>
      <c r="E154" s="24" t="s">
        <v>56</v>
      </c>
      <c r="F154" s="25">
        <v>1</v>
      </c>
      <c r="G154" s="60" t="str">
        <f t="shared" si="15"/>
        <v>Interclub - Masters - 35-39 - Men's Surf Ski Race</v>
      </c>
      <c r="I154" s="19">
        <v>1</v>
      </c>
      <c r="J154" s="15">
        <v>1</v>
      </c>
      <c r="K154" s="20">
        <v>1</v>
      </c>
      <c r="L154" s="25">
        <f t="shared" si="17"/>
        <v>3</v>
      </c>
      <c r="S154" s="2" t="s">
        <v>222</v>
      </c>
      <c r="T154" s="2" t="s">
        <v>253</v>
      </c>
      <c r="U154" s="1" t="s">
        <v>17</v>
      </c>
    </row>
    <row r="155" spans="2:21" x14ac:dyDescent="0.35">
      <c r="B155" s="226"/>
      <c r="C155" s="27" t="s">
        <v>11</v>
      </c>
      <c r="D155" s="23" t="s">
        <v>270</v>
      </c>
      <c r="E155" s="24" t="s">
        <v>59</v>
      </c>
      <c r="F155" s="25">
        <v>1</v>
      </c>
      <c r="G155" s="60" t="str">
        <f t="shared" si="15"/>
        <v>Interclub - Masters - 35-39 - Women's Oceanwoman</v>
      </c>
      <c r="I155" s="19">
        <v>1</v>
      </c>
      <c r="J155" s="15">
        <v>1</v>
      </c>
      <c r="K155" s="20">
        <v>1</v>
      </c>
      <c r="L155" s="25">
        <f t="shared" si="17"/>
        <v>3</v>
      </c>
      <c r="S155" s="2" t="s">
        <v>222</v>
      </c>
      <c r="T155" s="2" t="s">
        <v>253</v>
      </c>
      <c r="U155" s="1" t="s">
        <v>14</v>
      </c>
    </row>
    <row r="156" spans="2:21" x14ac:dyDescent="0.35">
      <c r="B156" s="226"/>
      <c r="C156" s="27" t="s">
        <v>15</v>
      </c>
      <c r="D156" s="23" t="s">
        <v>271</v>
      </c>
      <c r="E156" s="24" t="s">
        <v>61</v>
      </c>
      <c r="F156" s="25">
        <v>1</v>
      </c>
      <c r="G156" s="60" t="str">
        <f t="shared" si="15"/>
        <v>Interclub - Masters - 35-39 - Men's Oceanman</v>
      </c>
      <c r="I156" s="19">
        <v>1</v>
      </c>
      <c r="J156" s="15">
        <v>1</v>
      </c>
      <c r="K156" s="20">
        <v>1</v>
      </c>
      <c r="L156" s="25">
        <f t="shared" si="17"/>
        <v>3</v>
      </c>
      <c r="S156" s="2" t="s">
        <v>222</v>
      </c>
      <c r="T156" s="2" t="s">
        <v>253</v>
      </c>
      <c r="U156" s="1" t="s">
        <v>17</v>
      </c>
    </row>
    <row r="157" spans="2:21" x14ac:dyDescent="0.35">
      <c r="B157" s="226"/>
      <c r="C157" s="27" t="s">
        <v>11</v>
      </c>
      <c r="D157" s="23" t="s">
        <v>272</v>
      </c>
      <c r="E157" s="24" t="s">
        <v>63</v>
      </c>
      <c r="F157" s="25">
        <v>1</v>
      </c>
      <c r="G157" s="60" t="str">
        <f t="shared" si="15"/>
        <v>Interclub - Masters - 35-39 - Women's Beach Flags</v>
      </c>
      <c r="I157" s="19">
        <v>1</v>
      </c>
      <c r="J157" s="15">
        <v>1</v>
      </c>
      <c r="K157" s="20">
        <v>1</v>
      </c>
      <c r="L157" s="25">
        <f t="shared" si="17"/>
        <v>3</v>
      </c>
      <c r="S157" s="2" t="s">
        <v>222</v>
      </c>
      <c r="T157" s="2" t="s">
        <v>253</v>
      </c>
      <c r="U157" s="1" t="s">
        <v>14</v>
      </c>
    </row>
    <row r="158" spans="2:21" x14ac:dyDescent="0.35">
      <c r="B158" s="226"/>
      <c r="C158" s="27" t="s">
        <v>15</v>
      </c>
      <c r="D158" s="23" t="s">
        <v>273</v>
      </c>
      <c r="E158" s="24" t="s">
        <v>63</v>
      </c>
      <c r="F158" s="25">
        <v>1</v>
      </c>
      <c r="G158" s="60" t="str">
        <f t="shared" si="15"/>
        <v>Interclub - Masters - 35-39 - Men's Beach Flags</v>
      </c>
      <c r="I158" s="19">
        <v>1</v>
      </c>
      <c r="J158" s="15">
        <v>1</v>
      </c>
      <c r="K158" s="20">
        <v>1</v>
      </c>
      <c r="L158" s="25">
        <f t="shared" si="17"/>
        <v>3</v>
      </c>
      <c r="S158" s="2" t="s">
        <v>222</v>
      </c>
      <c r="T158" s="2" t="s">
        <v>253</v>
      </c>
      <c r="U158" s="1" t="s">
        <v>17</v>
      </c>
    </row>
    <row r="159" spans="2:21" x14ac:dyDescent="0.35">
      <c r="B159" s="226"/>
      <c r="C159" s="27" t="s">
        <v>11</v>
      </c>
      <c r="D159" s="23" t="s">
        <v>274</v>
      </c>
      <c r="E159" s="24" t="s">
        <v>66</v>
      </c>
      <c r="F159" s="25">
        <v>1</v>
      </c>
      <c r="G159" s="60" t="str">
        <f t="shared" si="15"/>
        <v>Interclub - Masters - 35-39 - Women's Beach Sprint</v>
      </c>
      <c r="I159" s="19">
        <v>1</v>
      </c>
      <c r="J159" s="15">
        <v>1</v>
      </c>
      <c r="K159" s="20">
        <v>1</v>
      </c>
      <c r="L159" s="25">
        <f t="shared" si="17"/>
        <v>3</v>
      </c>
      <c r="S159" s="2" t="s">
        <v>222</v>
      </c>
      <c r="T159" s="2" t="s">
        <v>253</v>
      </c>
      <c r="U159" s="1" t="s">
        <v>14</v>
      </c>
    </row>
    <row r="160" spans="2:21" x14ac:dyDescent="0.35">
      <c r="B160" s="226"/>
      <c r="C160" s="27" t="s">
        <v>15</v>
      </c>
      <c r="D160" s="23" t="s">
        <v>275</v>
      </c>
      <c r="E160" s="24" t="s">
        <v>66</v>
      </c>
      <c r="F160" s="25">
        <v>1</v>
      </c>
      <c r="G160" s="60" t="str">
        <f t="shared" si="15"/>
        <v>Interclub - Masters - 35-39 - Men's Beach Sprint</v>
      </c>
      <c r="I160" s="19">
        <v>1</v>
      </c>
      <c r="J160" s="15">
        <v>1</v>
      </c>
      <c r="K160" s="20">
        <v>1</v>
      </c>
      <c r="L160" s="25">
        <f t="shared" si="17"/>
        <v>3</v>
      </c>
      <c r="S160" s="2" t="s">
        <v>222</v>
      </c>
      <c r="T160" s="2" t="s">
        <v>253</v>
      </c>
      <c r="U160" s="1" t="s">
        <v>17</v>
      </c>
    </row>
    <row r="161" spans="2:21" x14ac:dyDescent="0.35">
      <c r="B161" s="226"/>
      <c r="C161" s="27" t="s">
        <v>11</v>
      </c>
      <c r="D161" s="23" t="s">
        <v>276</v>
      </c>
      <c r="E161" s="24" t="s">
        <v>246</v>
      </c>
      <c r="F161" s="25">
        <v>1</v>
      </c>
      <c r="G161" s="60" t="str">
        <f t="shared" si="15"/>
        <v>Interclub - Masters - 35-39 - Women's 2km Beach Run</v>
      </c>
      <c r="I161" s="19">
        <v>1</v>
      </c>
      <c r="J161" s="15">
        <v>1</v>
      </c>
      <c r="K161" s="20">
        <v>1</v>
      </c>
      <c r="L161" s="25">
        <f t="shared" si="17"/>
        <v>3</v>
      </c>
      <c r="S161" s="2" t="s">
        <v>222</v>
      </c>
      <c r="T161" s="2" t="s">
        <v>253</v>
      </c>
      <c r="U161" s="1" t="s">
        <v>14</v>
      </c>
    </row>
    <row r="162" spans="2:21" x14ac:dyDescent="0.35">
      <c r="B162" s="226"/>
      <c r="C162" s="27" t="s">
        <v>15</v>
      </c>
      <c r="D162" s="23" t="s">
        <v>277</v>
      </c>
      <c r="E162" s="24" t="s">
        <v>246</v>
      </c>
      <c r="F162" s="25">
        <v>1</v>
      </c>
      <c r="G162" s="60" t="str">
        <f t="shared" si="15"/>
        <v>Interclub - Masters - 35-39 - Men's 2km Beach Run</v>
      </c>
      <c r="I162" s="19">
        <v>1</v>
      </c>
      <c r="J162" s="15">
        <v>1</v>
      </c>
      <c r="K162" s="20">
        <v>1</v>
      </c>
      <c r="L162" s="25">
        <f t="shared" si="17"/>
        <v>3</v>
      </c>
      <c r="S162" s="2" t="s">
        <v>222</v>
      </c>
      <c r="T162" s="2" t="s">
        <v>253</v>
      </c>
      <c r="U162" s="1" t="s">
        <v>17</v>
      </c>
    </row>
    <row r="163" spans="2:21" x14ac:dyDescent="0.35">
      <c r="B163" s="226"/>
      <c r="C163" s="27" t="s">
        <v>11</v>
      </c>
      <c r="D163" s="23" t="s">
        <v>278</v>
      </c>
      <c r="E163" s="24" t="s">
        <v>69</v>
      </c>
      <c r="F163" s="25">
        <v>2</v>
      </c>
      <c r="G163" s="60" t="str">
        <f t="shared" si="15"/>
        <v>Interclub - Masters - 35-39 - Women's Board Rescue</v>
      </c>
      <c r="I163" s="19">
        <v>2</v>
      </c>
      <c r="J163" s="15">
        <v>2</v>
      </c>
      <c r="K163" s="20">
        <v>2</v>
      </c>
      <c r="L163" s="25">
        <f t="shared" si="17"/>
        <v>6</v>
      </c>
      <c r="S163" s="2" t="s">
        <v>222</v>
      </c>
      <c r="T163" s="2" t="s">
        <v>253</v>
      </c>
      <c r="U163" s="1" t="s">
        <v>14</v>
      </c>
    </row>
    <row r="164" spans="2:21" ht="10.5" thickBot="1" x14ac:dyDescent="0.4">
      <c r="B164" s="227"/>
      <c r="C164" s="34" t="s">
        <v>15</v>
      </c>
      <c r="D164" s="35" t="s">
        <v>279</v>
      </c>
      <c r="E164" s="31" t="s">
        <v>69</v>
      </c>
      <c r="F164" s="32">
        <v>2</v>
      </c>
      <c r="G164" s="60" t="str">
        <f t="shared" si="15"/>
        <v>Interclub - Masters - 35-39 - Men's Board Rescue</v>
      </c>
      <c r="I164" s="56">
        <v>2</v>
      </c>
      <c r="J164" s="57">
        <v>2</v>
      </c>
      <c r="K164" s="58">
        <v>2</v>
      </c>
      <c r="L164" s="32">
        <f t="shared" si="17"/>
        <v>6</v>
      </c>
      <c r="S164" s="2" t="s">
        <v>222</v>
      </c>
      <c r="T164" s="2" t="s">
        <v>253</v>
      </c>
      <c r="U164" s="1" t="s">
        <v>17</v>
      </c>
    </row>
    <row r="165" spans="2:21" ht="10.8" thickBot="1" x14ac:dyDescent="0.45">
      <c r="B165" s="37" t="s">
        <v>47</v>
      </c>
      <c r="C165" s="38"/>
      <c r="D165" s="38"/>
      <c r="E165" s="38"/>
      <c r="F165" s="38"/>
      <c r="G165" s="48"/>
      <c r="H165" s="62"/>
      <c r="I165" s="40">
        <f>SUM(I139:I164)</f>
        <v>30</v>
      </c>
      <c r="J165" s="41">
        <f>SUM(J139:J164)</f>
        <v>30</v>
      </c>
      <c r="K165" s="11">
        <f>SUM(K139:K164)</f>
        <v>30</v>
      </c>
      <c r="L165" s="12">
        <f>SUM(L139:L164)</f>
        <v>90</v>
      </c>
      <c r="S165" s="1"/>
      <c r="T165" s="1"/>
    </row>
    <row r="166" spans="2:21" ht="10.5" thickBot="1" x14ac:dyDescent="0.4">
      <c r="I166" s="1"/>
      <c r="S166" s="1"/>
      <c r="T166" s="1"/>
    </row>
    <row r="167" spans="2:21" ht="10.8" thickBot="1" x14ac:dyDescent="0.45">
      <c r="B167" s="228" t="s">
        <v>280</v>
      </c>
      <c r="C167" s="229"/>
      <c r="D167" s="229"/>
      <c r="E167" s="229"/>
      <c r="F167" s="8" t="s">
        <v>4</v>
      </c>
      <c r="G167" s="8" t="s">
        <v>251</v>
      </c>
      <c r="I167" s="40" t="s">
        <v>6</v>
      </c>
      <c r="J167" s="10" t="s">
        <v>7</v>
      </c>
      <c r="K167" s="11" t="s">
        <v>8</v>
      </c>
      <c r="L167" s="59" t="s">
        <v>9</v>
      </c>
      <c r="M167" s="13"/>
      <c r="N167" s="13"/>
      <c r="O167" s="13"/>
      <c r="P167" s="13"/>
      <c r="Q167" s="13"/>
      <c r="R167" s="13"/>
      <c r="S167" s="1"/>
      <c r="T167" s="1"/>
    </row>
    <row r="168" spans="2:21" x14ac:dyDescent="0.35">
      <c r="B168" s="225" t="s">
        <v>10</v>
      </c>
      <c r="C168" s="49" t="s">
        <v>11</v>
      </c>
      <c r="D168" s="43" t="s">
        <v>281</v>
      </c>
      <c r="E168" s="44" t="s">
        <v>13</v>
      </c>
      <c r="F168" s="63">
        <v>1</v>
      </c>
      <c r="G168" s="60" t="str">
        <f t="shared" ref="G168:G193" si="18">CONCATENATE(S168,T168,U168,E168)</f>
        <v>Interclub - Masters - 40-44 - Women's 200m Obstacle Swim</v>
      </c>
      <c r="I168" s="19">
        <v>1</v>
      </c>
      <c r="J168" s="15">
        <v>1</v>
      </c>
      <c r="K168" s="20">
        <v>1</v>
      </c>
      <c r="L168" s="21">
        <f t="shared" ref="L168:L177" si="19">SUM(I168:K168)</f>
        <v>3</v>
      </c>
      <c r="S168" s="2" t="s">
        <v>222</v>
      </c>
      <c r="T168" s="2" t="s">
        <v>282</v>
      </c>
      <c r="U168" s="1" t="s">
        <v>14</v>
      </c>
    </row>
    <row r="169" spans="2:21" x14ac:dyDescent="0.35">
      <c r="B169" s="226"/>
      <c r="C169" s="22" t="s">
        <v>15</v>
      </c>
      <c r="D169" s="23" t="s">
        <v>283</v>
      </c>
      <c r="E169" s="24" t="s">
        <v>13</v>
      </c>
      <c r="F169" s="64">
        <v>1</v>
      </c>
      <c r="G169" s="60" t="str">
        <f t="shared" si="18"/>
        <v>Interclub - Masters - 40-44 - Men's 200m Obstacle Swim</v>
      </c>
      <c r="I169" s="27">
        <v>1</v>
      </c>
      <c r="J169" s="23">
        <v>1</v>
      </c>
      <c r="K169" s="28">
        <v>1</v>
      </c>
      <c r="L169" s="25">
        <f t="shared" si="19"/>
        <v>3</v>
      </c>
      <c r="S169" s="2" t="s">
        <v>222</v>
      </c>
      <c r="T169" s="2" t="s">
        <v>282</v>
      </c>
      <c r="U169" s="1" t="s">
        <v>17</v>
      </c>
    </row>
    <row r="170" spans="2:21" x14ac:dyDescent="0.35">
      <c r="B170" s="226"/>
      <c r="C170" s="22" t="s">
        <v>11</v>
      </c>
      <c r="D170" s="23" t="s">
        <v>284</v>
      </c>
      <c r="E170" s="24" t="s">
        <v>19</v>
      </c>
      <c r="F170" s="64">
        <v>1</v>
      </c>
      <c r="G170" s="60" t="str">
        <f t="shared" si="18"/>
        <v>Interclub - Masters - 40-44 - Women's 50m Manikin Carry</v>
      </c>
      <c r="I170" s="27">
        <v>1</v>
      </c>
      <c r="J170" s="23">
        <v>1</v>
      </c>
      <c r="K170" s="28">
        <v>1</v>
      </c>
      <c r="L170" s="25">
        <f t="shared" si="19"/>
        <v>3</v>
      </c>
      <c r="S170" s="2" t="s">
        <v>222</v>
      </c>
      <c r="T170" s="2" t="s">
        <v>282</v>
      </c>
      <c r="U170" s="1" t="s">
        <v>14</v>
      </c>
    </row>
    <row r="171" spans="2:21" x14ac:dyDescent="0.35">
      <c r="B171" s="226"/>
      <c r="C171" s="22" t="s">
        <v>15</v>
      </c>
      <c r="D171" s="23" t="s">
        <v>285</v>
      </c>
      <c r="E171" s="24" t="s">
        <v>19</v>
      </c>
      <c r="F171" s="64">
        <v>1</v>
      </c>
      <c r="G171" s="60" t="str">
        <f t="shared" si="18"/>
        <v>Interclub - Masters - 40-44 - Men's 50m Manikin Carry</v>
      </c>
      <c r="I171" s="27">
        <v>1</v>
      </c>
      <c r="J171" s="23">
        <v>1</v>
      </c>
      <c r="K171" s="28">
        <v>1</v>
      </c>
      <c r="L171" s="25">
        <f t="shared" si="19"/>
        <v>3</v>
      </c>
      <c r="S171" s="2" t="s">
        <v>222</v>
      </c>
      <c r="T171" s="2" t="s">
        <v>282</v>
      </c>
      <c r="U171" s="1" t="s">
        <v>17</v>
      </c>
    </row>
    <row r="172" spans="2:21" x14ac:dyDescent="0.35">
      <c r="B172" s="226"/>
      <c r="C172" s="22" t="s">
        <v>11</v>
      </c>
      <c r="D172" s="23" t="s">
        <v>286</v>
      </c>
      <c r="E172" s="24" t="s">
        <v>25</v>
      </c>
      <c r="F172" s="64">
        <v>1</v>
      </c>
      <c r="G172" s="60" t="str">
        <f t="shared" si="18"/>
        <v>Interclub - Masters - 40-44 - Women's 100m Manikin Carry with Fins</v>
      </c>
      <c r="I172" s="27">
        <v>1</v>
      </c>
      <c r="J172" s="23">
        <v>1</v>
      </c>
      <c r="K172" s="28">
        <v>1</v>
      </c>
      <c r="L172" s="25">
        <f t="shared" si="19"/>
        <v>3</v>
      </c>
      <c r="S172" s="2" t="s">
        <v>222</v>
      </c>
      <c r="T172" s="2" t="s">
        <v>282</v>
      </c>
      <c r="U172" s="1" t="s">
        <v>14</v>
      </c>
    </row>
    <row r="173" spans="2:21" x14ac:dyDescent="0.35">
      <c r="B173" s="226"/>
      <c r="C173" s="22" t="s">
        <v>15</v>
      </c>
      <c r="D173" s="23" t="s">
        <v>287</v>
      </c>
      <c r="E173" s="24" t="s">
        <v>25</v>
      </c>
      <c r="F173" s="64">
        <v>1</v>
      </c>
      <c r="G173" s="60" t="str">
        <f t="shared" si="18"/>
        <v>Interclub - Masters - 40-44 - Men's 100m Manikin Carry with Fins</v>
      </c>
      <c r="I173" s="27">
        <v>1</v>
      </c>
      <c r="J173" s="23">
        <v>1</v>
      </c>
      <c r="K173" s="28">
        <v>1</v>
      </c>
      <c r="L173" s="25">
        <f t="shared" si="19"/>
        <v>3</v>
      </c>
      <c r="S173" s="2" t="s">
        <v>222</v>
      </c>
      <c r="T173" s="2" t="s">
        <v>282</v>
      </c>
      <c r="U173" s="1" t="s">
        <v>17</v>
      </c>
    </row>
    <row r="174" spans="2:21" x14ac:dyDescent="0.35">
      <c r="B174" s="226"/>
      <c r="C174" s="22" t="s">
        <v>11</v>
      </c>
      <c r="D174" s="23" t="s">
        <v>288</v>
      </c>
      <c r="E174" s="24" t="s">
        <v>28</v>
      </c>
      <c r="F174" s="64">
        <v>1</v>
      </c>
      <c r="G174" s="60" t="str">
        <f t="shared" si="18"/>
        <v>Interclub - Masters - 40-44 - Women's 100m Manikin Tow with Fins</v>
      </c>
      <c r="I174" s="27">
        <v>1</v>
      </c>
      <c r="J174" s="23">
        <v>1</v>
      </c>
      <c r="K174" s="28">
        <v>1</v>
      </c>
      <c r="L174" s="25">
        <f t="shared" si="19"/>
        <v>3</v>
      </c>
      <c r="S174" s="2" t="s">
        <v>222</v>
      </c>
      <c r="T174" s="2" t="s">
        <v>282</v>
      </c>
      <c r="U174" s="1" t="s">
        <v>14</v>
      </c>
    </row>
    <row r="175" spans="2:21" x14ac:dyDescent="0.35">
      <c r="B175" s="226"/>
      <c r="C175" s="22" t="s">
        <v>15</v>
      </c>
      <c r="D175" s="23" t="s">
        <v>289</v>
      </c>
      <c r="E175" s="24" t="s">
        <v>28</v>
      </c>
      <c r="F175" s="64">
        <v>1</v>
      </c>
      <c r="G175" s="60" t="str">
        <f t="shared" si="18"/>
        <v>Interclub - Masters - 40-44 - Men's 100m Manikin Tow with Fins</v>
      </c>
      <c r="I175" s="27">
        <v>1</v>
      </c>
      <c r="J175" s="23">
        <v>1</v>
      </c>
      <c r="K175" s="28">
        <v>1</v>
      </c>
      <c r="L175" s="25">
        <f t="shared" si="19"/>
        <v>3</v>
      </c>
      <c r="S175" s="2" t="s">
        <v>222</v>
      </c>
      <c r="T175" s="2" t="s">
        <v>282</v>
      </c>
      <c r="U175" s="1" t="s">
        <v>17</v>
      </c>
    </row>
    <row r="176" spans="2:21" x14ac:dyDescent="0.35">
      <c r="B176" s="226"/>
      <c r="C176" s="22" t="s">
        <v>11</v>
      </c>
      <c r="D176" s="23" t="s">
        <v>290</v>
      </c>
      <c r="E176" s="24" t="s">
        <v>34</v>
      </c>
      <c r="F176" s="64">
        <v>2</v>
      </c>
      <c r="G176" s="60" t="str">
        <f t="shared" si="18"/>
        <v>Interclub - Masters - 40-44 - Women's Line Throw</v>
      </c>
      <c r="I176" s="27">
        <v>2</v>
      </c>
      <c r="J176" s="23">
        <v>2</v>
      </c>
      <c r="K176" s="28">
        <v>2</v>
      </c>
      <c r="L176" s="25">
        <f t="shared" si="19"/>
        <v>6</v>
      </c>
      <c r="S176" s="2" t="s">
        <v>222</v>
      </c>
      <c r="T176" s="2" t="s">
        <v>282</v>
      </c>
      <c r="U176" s="1" t="s">
        <v>14</v>
      </c>
    </row>
    <row r="177" spans="2:21" ht="10.5" thickBot="1" x14ac:dyDescent="0.4">
      <c r="B177" s="227"/>
      <c r="C177" s="34" t="s">
        <v>15</v>
      </c>
      <c r="D177" s="35" t="s">
        <v>291</v>
      </c>
      <c r="E177" s="31" t="s">
        <v>34</v>
      </c>
      <c r="F177" s="65">
        <v>2</v>
      </c>
      <c r="G177" s="61" t="str">
        <f t="shared" si="18"/>
        <v>Interclub - Masters - 40-44 - Men's Line Throw</v>
      </c>
      <c r="I177" s="34">
        <v>2</v>
      </c>
      <c r="J177" s="35">
        <v>2</v>
      </c>
      <c r="K177" s="36">
        <v>2</v>
      </c>
      <c r="L177" s="32">
        <f t="shared" si="19"/>
        <v>6</v>
      </c>
      <c r="S177" s="2" t="s">
        <v>222</v>
      </c>
      <c r="T177" s="2" t="s">
        <v>282</v>
      </c>
      <c r="U177" s="1" t="s">
        <v>17</v>
      </c>
    </row>
    <row r="178" spans="2:21" x14ac:dyDescent="0.35">
      <c r="B178" s="225" t="s">
        <v>263</v>
      </c>
      <c r="C178" s="42" t="s">
        <v>11</v>
      </c>
      <c r="D178" s="43" t="s">
        <v>292</v>
      </c>
      <c r="E178" s="44" t="s">
        <v>50</v>
      </c>
      <c r="F178" s="63">
        <v>1</v>
      </c>
      <c r="G178" s="60" t="str">
        <f t="shared" si="18"/>
        <v>Interclub - Masters - 40-44 - Women's Surf Race</v>
      </c>
      <c r="I178" s="42">
        <v>1</v>
      </c>
      <c r="J178" s="43">
        <v>1</v>
      </c>
      <c r="K178" s="46">
        <v>1</v>
      </c>
      <c r="L178" s="21">
        <f>SUM(I178:K178)</f>
        <v>3</v>
      </c>
      <c r="S178" s="2" t="s">
        <v>222</v>
      </c>
      <c r="T178" s="2" t="s">
        <v>282</v>
      </c>
      <c r="U178" s="1" t="s">
        <v>14</v>
      </c>
    </row>
    <row r="179" spans="2:21" x14ac:dyDescent="0.35">
      <c r="B179" s="226"/>
      <c r="C179" s="27" t="s">
        <v>15</v>
      </c>
      <c r="D179" s="23" t="s">
        <v>293</v>
      </c>
      <c r="E179" s="24" t="s">
        <v>50</v>
      </c>
      <c r="F179" s="64">
        <v>1</v>
      </c>
      <c r="G179" s="60" t="str">
        <f t="shared" si="18"/>
        <v>Interclub - Masters - 40-44 - Men's Surf Race</v>
      </c>
      <c r="I179" s="19">
        <v>1</v>
      </c>
      <c r="J179" s="15">
        <v>1</v>
      </c>
      <c r="K179" s="20">
        <v>1</v>
      </c>
      <c r="L179" s="25">
        <f t="shared" ref="L179:L193" si="20">SUM(I179:K179)</f>
        <v>3</v>
      </c>
      <c r="S179" s="2" t="s">
        <v>222</v>
      </c>
      <c r="T179" s="2" t="s">
        <v>282</v>
      </c>
      <c r="U179" s="1" t="s">
        <v>17</v>
      </c>
    </row>
    <row r="180" spans="2:21" x14ac:dyDescent="0.35">
      <c r="B180" s="226"/>
      <c r="C180" s="27" t="s">
        <v>11</v>
      </c>
      <c r="D180" s="23" t="s">
        <v>294</v>
      </c>
      <c r="E180" s="24" t="s">
        <v>53</v>
      </c>
      <c r="F180" s="64">
        <v>1</v>
      </c>
      <c r="G180" s="60" t="str">
        <f t="shared" si="18"/>
        <v>Interclub - Masters - 40-44 - Women's Board Race</v>
      </c>
      <c r="I180" s="19">
        <v>1</v>
      </c>
      <c r="J180" s="15">
        <v>1</v>
      </c>
      <c r="K180" s="20">
        <v>1</v>
      </c>
      <c r="L180" s="25">
        <f t="shared" si="20"/>
        <v>3</v>
      </c>
      <c r="S180" s="2" t="s">
        <v>222</v>
      </c>
      <c r="T180" s="2" t="s">
        <v>282</v>
      </c>
      <c r="U180" s="1" t="s">
        <v>14</v>
      </c>
    </row>
    <row r="181" spans="2:21" x14ac:dyDescent="0.35">
      <c r="B181" s="226"/>
      <c r="C181" s="27" t="s">
        <v>15</v>
      </c>
      <c r="D181" s="23" t="s">
        <v>295</v>
      </c>
      <c r="E181" s="24" t="s">
        <v>53</v>
      </c>
      <c r="F181" s="64">
        <v>1</v>
      </c>
      <c r="G181" s="60" t="str">
        <f t="shared" si="18"/>
        <v>Interclub - Masters - 40-44 - Men's Board Race</v>
      </c>
      <c r="I181" s="19">
        <v>1</v>
      </c>
      <c r="J181" s="15">
        <v>1</v>
      </c>
      <c r="K181" s="20">
        <v>1</v>
      </c>
      <c r="L181" s="25">
        <f t="shared" si="20"/>
        <v>3</v>
      </c>
      <c r="M181" s="66"/>
      <c r="S181" s="2" t="s">
        <v>222</v>
      </c>
      <c r="T181" s="2" t="s">
        <v>282</v>
      </c>
      <c r="U181" s="1" t="s">
        <v>17</v>
      </c>
    </row>
    <row r="182" spans="2:21" x14ac:dyDescent="0.35">
      <c r="B182" s="226"/>
      <c r="C182" s="27" t="s">
        <v>11</v>
      </c>
      <c r="D182" s="23" t="s">
        <v>296</v>
      </c>
      <c r="E182" s="24" t="s">
        <v>56</v>
      </c>
      <c r="F182" s="64">
        <v>1</v>
      </c>
      <c r="G182" s="60" t="str">
        <f t="shared" si="18"/>
        <v>Interclub - Masters - 40-44 - Women's Surf Ski Race</v>
      </c>
      <c r="I182" s="19">
        <v>1</v>
      </c>
      <c r="J182" s="15">
        <v>1</v>
      </c>
      <c r="K182" s="20">
        <v>1</v>
      </c>
      <c r="L182" s="25">
        <f t="shared" si="20"/>
        <v>3</v>
      </c>
      <c r="M182" s="66"/>
      <c r="S182" s="2" t="s">
        <v>222</v>
      </c>
      <c r="T182" s="2" t="s">
        <v>282</v>
      </c>
      <c r="U182" s="1" t="s">
        <v>14</v>
      </c>
    </row>
    <row r="183" spans="2:21" x14ac:dyDescent="0.35">
      <c r="B183" s="226"/>
      <c r="C183" s="27" t="s">
        <v>15</v>
      </c>
      <c r="D183" s="23" t="s">
        <v>297</v>
      </c>
      <c r="E183" s="24" t="s">
        <v>56</v>
      </c>
      <c r="F183" s="64">
        <v>1</v>
      </c>
      <c r="G183" s="60" t="str">
        <f t="shared" si="18"/>
        <v>Interclub - Masters - 40-44 - Men's Surf Ski Race</v>
      </c>
      <c r="I183" s="19">
        <v>1</v>
      </c>
      <c r="J183" s="15">
        <v>1</v>
      </c>
      <c r="K183" s="20">
        <v>1</v>
      </c>
      <c r="L183" s="25">
        <f t="shared" si="20"/>
        <v>3</v>
      </c>
      <c r="M183" s="66"/>
      <c r="S183" s="2" t="s">
        <v>222</v>
      </c>
      <c r="T183" s="2" t="s">
        <v>282</v>
      </c>
      <c r="U183" s="1" t="s">
        <v>17</v>
      </c>
    </row>
    <row r="184" spans="2:21" x14ac:dyDescent="0.35">
      <c r="B184" s="226"/>
      <c r="C184" s="27" t="s">
        <v>11</v>
      </c>
      <c r="D184" s="23" t="s">
        <v>298</v>
      </c>
      <c r="E184" s="24" t="s">
        <v>59</v>
      </c>
      <c r="F184" s="64">
        <v>1</v>
      </c>
      <c r="G184" s="60" t="str">
        <f t="shared" si="18"/>
        <v>Interclub - Masters - 40-44 - Women's Oceanwoman</v>
      </c>
      <c r="I184" s="19">
        <v>1</v>
      </c>
      <c r="J184" s="15">
        <v>1</v>
      </c>
      <c r="K184" s="20">
        <v>1</v>
      </c>
      <c r="L184" s="25">
        <f t="shared" si="20"/>
        <v>3</v>
      </c>
      <c r="S184" s="2" t="s">
        <v>222</v>
      </c>
      <c r="T184" s="2" t="s">
        <v>282</v>
      </c>
      <c r="U184" s="1" t="s">
        <v>14</v>
      </c>
    </row>
    <row r="185" spans="2:21" x14ac:dyDescent="0.35">
      <c r="B185" s="226"/>
      <c r="C185" s="27" t="s">
        <v>15</v>
      </c>
      <c r="D185" s="23" t="s">
        <v>299</v>
      </c>
      <c r="E185" s="24" t="s">
        <v>61</v>
      </c>
      <c r="F185" s="64">
        <v>1</v>
      </c>
      <c r="G185" s="60" t="str">
        <f t="shared" si="18"/>
        <v>Interclub - Masters - 40-44 - Men's Oceanman</v>
      </c>
      <c r="H185" s="67"/>
      <c r="I185" s="19">
        <v>1</v>
      </c>
      <c r="J185" s="15">
        <v>1</v>
      </c>
      <c r="K185" s="20">
        <v>1</v>
      </c>
      <c r="L185" s="25">
        <f t="shared" si="20"/>
        <v>3</v>
      </c>
      <c r="S185" s="2" t="s">
        <v>222</v>
      </c>
      <c r="T185" s="2" t="s">
        <v>282</v>
      </c>
      <c r="U185" s="1" t="s">
        <v>17</v>
      </c>
    </row>
    <row r="186" spans="2:21" x14ac:dyDescent="0.35">
      <c r="B186" s="226"/>
      <c r="C186" s="27" t="s">
        <v>11</v>
      </c>
      <c r="D186" s="23" t="s">
        <v>300</v>
      </c>
      <c r="E186" s="24" t="s">
        <v>63</v>
      </c>
      <c r="F186" s="64">
        <v>1</v>
      </c>
      <c r="G186" s="60" t="str">
        <f t="shared" si="18"/>
        <v>Interclub - Masters - 40-44 - Women's Beach Flags</v>
      </c>
      <c r="H186" s="67"/>
      <c r="I186" s="19">
        <v>1</v>
      </c>
      <c r="J186" s="15">
        <v>1</v>
      </c>
      <c r="K186" s="20">
        <v>1</v>
      </c>
      <c r="L186" s="25">
        <f t="shared" si="20"/>
        <v>3</v>
      </c>
      <c r="S186" s="2" t="s">
        <v>222</v>
      </c>
      <c r="T186" s="2" t="s">
        <v>282</v>
      </c>
      <c r="U186" s="1" t="s">
        <v>14</v>
      </c>
    </row>
    <row r="187" spans="2:21" x14ac:dyDescent="0.35">
      <c r="B187" s="226"/>
      <c r="C187" s="27" t="s">
        <v>15</v>
      </c>
      <c r="D187" s="23" t="s">
        <v>301</v>
      </c>
      <c r="E187" s="24" t="s">
        <v>63</v>
      </c>
      <c r="F187" s="64">
        <v>1</v>
      </c>
      <c r="G187" s="60" t="str">
        <f t="shared" si="18"/>
        <v>Interclub - Masters - 40-44 - Men's Beach Flags</v>
      </c>
      <c r="H187" s="67"/>
      <c r="I187" s="19">
        <v>1</v>
      </c>
      <c r="J187" s="15">
        <v>1</v>
      </c>
      <c r="K187" s="20">
        <v>1</v>
      </c>
      <c r="L187" s="25">
        <f t="shared" si="20"/>
        <v>3</v>
      </c>
      <c r="S187" s="2" t="s">
        <v>222</v>
      </c>
      <c r="T187" s="2" t="s">
        <v>282</v>
      </c>
      <c r="U187" s="1" t="s">
        <v>17</v>
      </c>
    </row>
    <row r="188" spans="2:21" x14ac:dyDescent="0.35">
      <c r="B188" s="226"/>
      <c r="C188" s="27" t="s">
        <v>11</v>
      </c>
      <c r="D188" s="23" t="s">
        <v>302</v>
      </c>
      <c r="E188" s="24" t="s">
        <v>66</v>
      </c>
      <c r="F188" s="64">
        <v>1</v>
      </c>
      <c r="G188" s="60" t="str">
        <f t="shared" si="18"/>
        <v>Interclub - Masters - 40-44 - Women's Beach Sprint</v>
      </c>
      <c r="H188" s="67"/>
      <c r="I188" s="19">
        <v>1</v>
      </c>
      <c r="J188" s="15">
        <v>1</v>
      </c>
      <c r="K188" s="20">
        <v>1</v>
      </c>
      <c r="L188" s="25">
        <f t="shared" si="20"/>
        <v>3</v>
      </c>
      <c r="S188" s="2" t="s">
        <v>222</v>
      </c>
      <c r="T188" s="2" t="s">
        <v>282</v>
      </c>
      <c r="U188" s="1" t="s">
        <v>14</v>
      </c>
    </row>
    <row r="189" spans="2:21" x14ac:dyDescent="0.35">
      <c r="B189" s="226"/>
      <c r="C189" s="27" t="s">
        <v>15</v>
      </c>
      <c r="D189" s="23" t="s">
        <v>303</v>
      </c>
      <c r="E189" s="24" t="s">
        <v>66</v>
      </c>
      <c r="F189" s="64">
        <v>1</v>
      </c>
      <c r="G189" s="60" t="str">
        <f t="shared" si="18"/>
        <v>Interclub - Masters - 40-44 - Men's Beach Sprint</v>
      </c>
      <c r="H189" s="67"/>
      <c r="I189" s="19">
        <v>1</v>
      </c>
      <c r="J189" s="15">
        <v>1</v>
      </c>
      <c r="K189" s="20">
        <v>1</v>
      </c>
      <c r="L189" s="25">
        <f t="shared" si="20"/>
        <v>3</v>
      </c>
      <c r="S189" s="2" t="s">
        <v>222</v>
      </c>
      <c r="T189" s="2" t="s">
        <v>282</v>
      </c>
      <c r="U189" s="1" t="s">
        <v>17</v>
      </c>
    </row>
    <row r="190" spans="2:21" x14ac:dyDescent="0.35">
      <c r="B190" s="226"/>
      <c r="C190" s="27" t="s">
        <v>11</v>
      </c>
      <c r="D190" s="23" t="s">
        <v>304</v>
      </c>
      <c r="E190" s="24" t="s">
        <v>246</v>
      </c>
      <c r="F190" s="64">
        <v>1</v>
      </c>
      <c r="G190" s="60" t="str">
        <f t="shared" si="18"/>
        <v>Interclub - Masters - 40-44 - Women's 2km Beach Run</v>
      </c>
      <c r="H190" s="67"/>
      <c r="I190" s="19">
        <v>1</v>
      </c>
      <c r="J190" s="15">
        <v>1</v>
      </c>
      <c r="K190" s="20">
        <v>1</v>
      </c>
      <c r="L190" s="25">
        <f t="shared" si="20"/>
        <v>3</v>
      </c>
      <c r="S190" s="2" t="s">
        <v>222</v>
      </c>
      <c r="T190" s="2" t="s">
        <v>282</v>
      </c>
      <c r="U190" s="1" t="s">
        <v>14</v>
      </c>
    </row>
    <row r="191" spans="2:21" x14ac:dyDescent="0.35">
      <c r="B191" s="226"/>
      <c r="C191" s="27" t="s">
        <v>15</v>
      </c>
      <c r="D191" s="23" t="s">
        <v>305</v>
      </c>
      <c r="E191" s="24" t="s">
        <v>246</v>
      </c>
      <c r="F191" s="64">
        <v>1</v>
      </c>
      <c r="G191" s="60" t="str">
        <f t="shared" si="18"/>
        <v>Interclub - Masters - 40-44 - Men's 2km Beach Run</v>
      </c>
      <c r="H191" s="67"/>
      <c r="I191" s="19">
        <v>1</v>
      </c>
      <c r="J191" s="15">
        <v>1</v>
      </c>
      <c r="K191" s="20">
        <v>1</v>
      </c>
      <c r="L191" s="25">
        <f t="shared" si="20"/>
        <v>3</v>
      </c>
      <c r="S191" s="2" t="s">
        <v>222</v>
      </c>
      <c r="T191" s="2" t="s">
        <v>282</v>
      </c>
      <c r="U191" s="1" t="s">
        <v>17</v>
      </c>
    </row>
    <row r="192" spans="2:21" x14ac:dyDescent="0.35">
      <c r="B192" s="226"/>
      <c r="C192" s="27" t="s">
        <v>11</v>
      </c>
      <c r="D192" s="23" t="s">
        <v>306</v>
      </c>
      <c r="E192" s="24" t="s">
        <v>69</v>
      </c>
      <c r="F192" s="68">
        <v>2</v>
      </c>
      <c r="G192" s="60" t="str">
        <f t="shared" si="18"/>
        <v>Interclub - Masters - 40-44 - Women's Board Rescue</v>
      </c>
      <c r="H192" s="67"/>
      <c r="I192" s="19">
        <v>2</v>
      </c>
      <c r="J192" s="15">
        <v>2</v>
      </c>
      <c r="K192" s="20">
        <v>2</v>
      </c>
      <c r="L192" s="25">
        <f t="shared" si="20"/>
        <v>6</v>
      </c>
      <c r="S192" s="2" t="s">
        <v>222</v>
      </c>
      <c r="T192" s="2" t="s">
        <v>282</v>
      </c>
      <c r="U192" s="1" t="s">
        <v>14</v>
      </c>
    </row>
    <row r="193" spans="2:21" ht="10.5" thickBot="1" x14ac:dyDescent="0.4">
      <c r="B193" s="227"/>
      <c r="C193" s="34" t="s">
        <v>15</v>
      </c>
      <c r="D193" s="35" t="s">
        <v>307</v>
      </c>
      <c r="E193" s="54" t="s">
        <v>69</v>
      </c>
      <c r="F193" s="36">
        <v>2</v>
      </c>
      <c r="G193" s="104" t="str">
        <f t="shared" si="18"/>
        <v>Interclub - Masters - 40-44 - Men's Board Rescue</v>
      </c>
      <c r="H193" s="67"/>
      <c r="I193" s="56">
        <v>2</v>
      </c>
      <c r="J193" s="57">
        <v>2</v>
      </c>
      <c r="K193" s="58">
        <v>2</v>
      </c>
      <c r="L193" s="32">
        <f t="shared" si="20"/>
        <v>6</v>
      </c>
      <c r="S193" s="2" t="s">
        <v>222</v>
      </c>
      <c r="T193" s="2" t="s">
        <v>282</v>
      </c>
      <c r="U193" s="1" t="s">
        <v>17</v>
      </c>
    </row>
    <row r="194" spans="2:21" ht="10.8" thickBot="1" x14ac:dyDescent="0.45">
      <c r="B194" s="37" t="s">
        <v>47</v>
      </c>
      <c r="C194" s="38"/>
      <c r="D194" s="38"/>
      <c r="E194" s="38"/>
      <c r="F194" s="38"/>
      <c r="G194" s="48"/>
      <c r="I194" s="40">
        <f>SUM(I168:I193)</f>
        <v>30</v>
      </c>
      <c r="J194" s="41">
        <f>SUM(J168:J193)</f>
        <v>30</v>
      </c>
      <c r="K194" s="11">
        <f>SUM(K168:K193)</f>
        <v>30</v>
      </c>
      <c r="L194" s="12">
        <f>SUM(L168:L193)</f>
        <v>90</v>
      </c>
    </row>
    <row r="195" spans="2:21" ht="10.5" thickBot="1" x14ac:dyDescent="0.4">
      <c r="H195" s="67"/>
      <c r="I195" s="1"/>
    </row>
    <row r="196" spans="2:21" ht="10.8" thickBot="1" x14ac:dyDescent="0.45">
      <c r="B196" s="228" t="s">
        <v>308</v>
      </c>
      <c r="C196" s="229"/>
      <c r="D196" s="229"/>
      <c r="E196" s="229"/>
      <c r="F196" s="8" t="s">
        <v>4</v>
      </c>
      <c r="G196" s="8" t="s">
        <v>251</v>
      </c>
      <c r="H196" s="67"/>
      <c r="I196" s="40" t="s">
        <v>6</v>
      </c>
      <c r="J196" s="10" t="s">
        <v>7</v>
      </c>
      <c r="K196" s="11" t="s">
        <v>8</v>
      </c>
      <c r="L196" s="59" t="s">
        <v>9</v>
      </c>
      <c r="M196" s="13"/>
      <c r="N196" s="13"/>
      <c r="O196" s="13"/>
      <c r="P196" s="13"/>
      <c r="Q196" s="13"/>
      <c r="R196" s="13"/>
    </row>
    <row r="197" spans="2:21" x14ac:dyDescent="0.35">
      <c r="B197" s="225" t="s">
        <v>10</v>
      </c>
      <c r="C197" s="42" t="s">
        <v>11</v>
      </c>
      <c r="D197" s="43" t="s">
        <v>309</v>
      </c>
      <c r="E197" s="44" t="s">
        <v>13</v>
      </c>
      <c r="F197" s="21">
        <v>1</v>
      </c>
      <c r="G197" s="45" t="str">
        <f t="shared" ref="G197:G222" si="21">CONCATENATE(S197,T197,U197,E197)</f>
        <v>Interclub - Masters - 45-49 - Women's 200m Obstacle Swim</v>
      </c>
      <c r="H197" s="67"/>
      <c r="I197" s="42">
        <v>1</v>
      </c>
      <c r="J197" s="43">
        <v>1</v>
      </c>
      <c r="K197" s="46">
        <v>1</v>
      </c>
      <c r="L197" s="21">
        <f t="shared" ref="L197:L206" si="22">SUM(I197:K197)</f>
        <v>3</v>
      </c>
      <c r="M197" s="66"/>
      <c r="S197" s="2" t="s">
        <v>222</v>
      </c>
      <c r="T197" s="2" t="s">
        <v>310</v>
      </c>
      <c r="U197" s="1" t="s">
        <v>14</v>
      </c>
    </row>
    <row r="198" spans="2:21" x14ac:dyDescent="0.35">
      <c r="B198" s="226"/>
      <c r="C198" s="27" t="s">
        <v>15</v>
      </c>
      <c r="D198" s="23" t="s">
        <v>311</v>
      </c>
      <c r="E198" s="24" t="s">
        <v>13</v>
      </c>
      <c r="F198" s="25">
        <v>1</v>
      </c>
      <c r="G198" s="18" t="str">
        <f t="shared" si="21"/>
        <v>Interclub - Masters - 45-49 - Men's 200m Obstacle Swim</v>
      </c>
      <c r="H198" s="67"/>
      <c r="I198" s="27">
        <v>1</v>
      </c>
      <c r="J198" s="23">
        <v>1</v>
      </c>
      <c r="K198" s="28">
        <v>1</v>
      </c>
      <c r="L198" s="25">
        <f t="shared" si="22"/>
        <v>3</v>
      </c>
      <c r="M198" s="66"/>
      <c r="S198" s="2" t="s">
        <v>222</v>
      </c>
      <c r="T198" s="2" t="s">
        <v>310</v>
      </c>
      <c r="U198" s="1" t="s">
        <v>17</v>
      </c>
    </row>
    <row r="199" spans="2:21" x14ac:dyDescent="0.35">
      <c r="B199" s="226"/>
      <c r="C199" s="27" t="s">
        <v>11</v>
      </c>
      <c r="D199" s="23" t="s">
        <v>312</v>
      </c>
      <c r="E199" s="24" t="s">
        <v>19</v>
      </c>
      <c r="F199" s="25">
        <v>1</v>
      </c>
      <c r="G199" s="18" t="str">
        <f t="shared" si="21"/>
        <v>Interclub - Masters - 45-49 - Women's 50m Manikin Carry</v>
      </c>
      <c r="H199" s="67"/>
      <c r="I199" s="27">
        <v>1</v>
      </c>
      <c r="J199" s="23">
        <v>1</v>
      </c>
      <c r="K199" s="28">
        <v>1</v>
      </c>
      <c r="L199" s="25">
        <f t="shared" si="22"/>
        <v>3</v>
      </c>
      <c r="M199" s="66"/>
      <c r="S199" s="2" t="s">
        <v>222</v>
      </c>
      <c r="T199" s="2" t="s">
        <v>310</v>
      </c>
      <c r="U199" s="1" t="s">
        <v>14</v>
      </c>
    </row>
    <row r="200" spans="2:21" x14ac:dyDescent="0.35">
      <c r="B200" s="226"/>
      <c r="C200" s="27" t="s">
        <v>15</v>
      </c>
      <c r="D200" s="23" t="s">
        <v>313</v>
      </c>
      <c r="E200" s="24" t="s">
        <v>19</v>
      </c>
      <c r="F200" s="25">
        <v>1</v>
      </c>
      <c r="G200" s="18" t="str">
        <f t="shared" si="21"/>
        <v>Interclub - Masters - 45-49 - Men's 50m Manikin Carry</v>
      </c>
      <c r="H200" s="67"/>
      <c r="I200" s="27">
        <v>1</v>
      </c>
      <c r="J200" s="23">
        <v>1</v>
      </c>
      <c r="K200" s="28">
        <v>1</v>
      </c>
      <c r="L200" s="25">
        <f t="shared" si="22"/>
        <v>3</v>
      </c>
      <c r="M200" s="66"/>
      <c r="S200" s="2" t="s">
        <v>222</v>
      </c>
      <c r="T200" s="2" t="s">
        <v>310</v>
      </c>
      <c r="U200" s="1" t="s">
        <v>17</v>
      </c>
    </row>
    <row r="201" spans="2:21" x14ac:dyDescent="0.35">
      <c r="B201" s="226"/>
      <c r="C201" s="27" t="s">
        <v>11</v>
      </c>
      <c r="D201" s="23" t="s">
        <v>314</v>
      </c>
      <c r="E201" s="24" t="s">
        <v>25</v>
      </c>
      <c r="F201" s="25">
        <v>1</v>
      </c>
      <c r="G201" s="18" t="str">
        <f t="shared" si="21"/>
        <v>Interclub - Masters - 45-49 - Women's 100m Manikin Carry with Fins</v>
      </c>
      <c r="H201" s="67"/>
      <c r="I201" s="27">
        <v>1</v>
      </c>
      <c r="J201" s="23">
        <v>1</v>
      </c>
      <c r="K201" s="28">
        <v>1</v>
      </c>
      <c r="L201" s="25">
        <f t="shared" si="22"/>
        <v>3</v>
      </c>
      <c r="M201" s="66"/>
      <c r="S201" s="2" t="s">
        <v>222</v>
      </c>
      <c r="T201" s="2" t="s">
        <v>310</v>
      </c>
      <c r="U201" s="1" t="s">
        <v>14</v>
      </c>
    </row>
    <row r="202" spans="2:21" x14ac:dyDescent="0.35">
      <c r="B202" s="226"/>
      <c r="C202" s="27" t="s">
        <v>15</v>
      </c>
      <c r="D202" s="23" t="s">
        <v>315</v>
      </c>
      <c r="E202" s="24" t="s">
        <v>25</v>
      </c>
      <c r="F202" s="25">
        <v>1</v>
      </c>
      <c r="G202" s="18" t="str">
        <f t="shared" si="21"/>
        <v>Interclub - Masters - 45-49 - Men's 100m Manikin Carry with Fins</v>
      </c>
      <c r="H202" s="67"/>
      <c r="I202" s="27">
        <v>1</v>
      </c>
      <c r="J202" s="23">
        <v>1</v>
      </c>
      <c r="K202" s="28">
        <v>1</v>
      </c>
      <c r="L202" s="25">
        <f t="shared" si="22"/>
        <v>3</v>
      </c>
      <c r="M202" s="66"/>
      <c r="S202" s="2" t="s">
        <v>222</v>
      </c>
      <c r="T202" s="2" t="s">
        <v>310</v>
      </c>
      <c r="U202" s="1" t="s">
        <v>17</v>
      </c>
    </row>
    <row r="203" spans="2:21" x14ac:dyDescent="0.35">
      <c r="B203" s="226"/>
      <c r="C203" s="27" t="s">
        <v>11</v>
      </c>
      <c r="D203" s="23" t="s">
        <v>316</v>
      </c>
      <c r="E203" s="24" t="s">
        <v>28</v>
      </c>
      <c r="F203" s="25">
        <v>1</v>
      </c>
      <c r="G203" s="18" t="str">
        <f t="shared" si="21"/>
        <v>Interclub - Masters - 45-49 - Women's 100m Manikin Tow with Fins</v>
      </c>
      <c r="H203" s="67"/>
      <c r="I203" s="27">
        <v>1</v>
      </c>
      <c r="J203" s="23">
        <v>1</v>
      </c>
      <c r="K203" s="28">
        <v>1</v>
      </c>
      <c r="L203" s="25">
        <f t="shared" si="22"/>
        <v>3</v>
      </c>
      <c r="M203" s="66"/>
      <c r="S203" s="2" t="s">
        <v>222</v>
      </c>
      <c r="T203" s="2" t="s">
        <v>310</v>
      </c>
      <c r="U203" s="1" t="s">
        <v>14</v>
      </c>
    </row>
    <row r="204" spans="2:21" x14ac:dyDescent="0.35">
      <c r="B204" s="226"/>
      <c r="C204" s="27" t="s">
        <v>15</v>
      </c>
      <c r="D204" s="23" t="s">
        <v>317</v>
      </c>
      <c r="E204" s="24" t="s">
        <v>28</v>
      </c>
      <c r="F204" s="25">
        <v>1</v>
      </c>
      <c r="G204" s="18" t="str">
        <f t="shared" si="21"/>
        <v>Interclub - Masters - 45-49 - Men's 100m Manikin Tow with Fins</v>
      </c>
      <c r="H204" s="67"/>
      <c r="I204" s="27">
        <v>1</v>
      </c>
      <c r="J204" s="23">
        <v>1</v>
      </c>
      <c r="K204" s="28">
        <v>1</v>
      </c>
      <c r="L204" s="25">
        <f t="shared" si="22"/>
        <v>3</v>
      </c>
      <c r="M204" s="66"/>
      <c r="S204" s="2" t="s">
        <v>222</v>
      </c>
      <c r="T204" s="2" t="s">
        <v>310</v>
      </c>
      <c r="U204" s="1" t="s">
        <v>17</v>
      </c>
    </row>
    <row r="205" spans="2:21" x14ac:dyDescent="0.35">
      <c r="B205" s="226"/>
      <c r="C205" s="27" t="s">
        <v>11</v>
      </c>
      <c r="D205" s="23" t="s">
        <v>318</v>
      </c>
      <c r="E205" s="24" t="s">
        <v>34</v>
      </c>
      <c r="F205" s="25">
        <v>2</v>
      </c>
      <c r="G205" s="18" t="str">
        <f t="shared" si="21"/>
        <v>Interclub - Masters - 45-49 - Women's Line Throw</v>
      </c>
      <c r="H205" s="67"/>
      <c r="I205" s="27">
        <v>2</v>
      </c>
      <c r="J205" s="23">
        <v>2</v>
      </c>
      <c r="K205" s="28">
        <v>2</v>
      </c>
      <c r="L205" s="25">
        <f t="shared" si="22"/>
        <v>6</v>
      </c>
      <c r="M205" s="66"/>
      <c r="S205" s="2" t="s">
        <v>222</v>
      </c>
      <c r="T205" s="2" t="s">
        <v>310</v>
      </c>
      <c r="U205" s="1" t="s">
        <v>14</v>
      </c>
    </row>
    <row r="206" spans="2:21" ht="10.5" thickBot="1" x14ac:dyDescent="0.4">
      <c r="B206" s="227"/>
      <c r="C206" s="34" t="s">
        <v>15</v>
      </c>
      <c r="D206" s="35" t="s">
        <v>319</v>
      </c>
      <c r="E206" s="31" t="s">
        <v>34</v>
      </c>
      <c r="F206" s="32">
        <v>2</v>
      </c>
      <c r="G206" s="33" t="str">
        <f t="shared" si="21"/>
        <v>Interclub - Masters - 45-49 - Men's Line Throw</v>
      </c>
      <c r="H206" s="67"/>
      <c r="I206" s="34">
        <v>2</v>
      </c>
      <c r="J206" s="35">
        <v>2</v>
      </c>
      <c r="K206" s="36">
        <v>2</v>
      </c>
      <c r="L206" s="32">
        <f t="shared" si="22"/>
        <v>6</v>
      </c>
      <c r="M206" s="66"/>
      <c r="S206" s="2" t="s">
        <v>222</v>
      </c>
      <c r="T206" s="2" t="s">
        <v>310</v>
      </c>
      <c r="U206" s="1" t="s">
        <v>17</v>
      </c>
    </row>
    <row r="207" spans="2:21" x14ac:dyDescent="0.35">
      <c r="B207" s="225" t="s">
        <v>263</v>
      </c>
      <c r="C207" s="42" t="s">
        <v>11</v>
      </c>
      <c r="D207" s="15" t="s">
        <v>320</v>
      </c>
      <c r="E207" s="44" t="s">
        <v>50</v>
      </c>
      <c r="F207" s="21">
        <v>1</v>
      </c>
      <c r="G207" s="18" t="str">
        <f t="shared" si="21"/>
        <v>Interclub - Masters - 45-49 - Women's Surf Race</v>
      </c>
      <c r="I207" s="42">
        <v>1</v>
      </c>
      <c r="J207" s="43">
        <v>1</v>
      </c>
      <c r="K207" s="46">
        <v>1</v>
      </c>
      <c r="L207" s="21">
        <f>SUM(I207:K207)</f>
        <v>3</v>
      </c>
      <c r="S207" s="2" t="s">
        <v>222</v>
      </c>
      <c r="T207" s="2" t="s">
        <v>310</v>
      </c>
      <c r="U207" s="1" t="s">
        <v>14</v>
      </c>
    </row>
    <row r="208" spans="2:21" x14ac:dyDescent="0.35">
      <c r="B208" s="226"/>
      <c r="C208" s="27" t="s">
        <v>15</v>
      </c>
      <c r="D208" s="23" t="s">
        <v>321</v>
      </c>
      <c r="E208" s="24" t="s">
        <v>50</v>
      </c>
      <c r="F208" s="25">
        <v>1</v>
      </c>
      <c r="G208" s="18" t="str">
        <f t="shared" si="21"/>
        <v>Interclub - Masters - 45-49 - Men's Surf Race</v>
      </c>
      <c r="I208" s="19">
        <v>1</v>
      </c>
      <c r="J208" s="15">
        <v>1</v>
      </c>
      <c r="K208" s="20">
        <v>1</v>
      </c>
      <c r="L208" s="25">
        <f t="shared" ref="L208:L222" si="23">SUM(I208:K208)</f>
        <v>3</v>
      </c>
      <c r="S208" s="2" t="s">
        <v>222</v>
      </c>
      <c r="T208" s="2" t="s">
        <v>310</v>
      </c>
      <c r="U208" s="1" t="s">
        <v>17</v>
      </c>
    </row>
    <row r="209" spans="2:21" x14ac:dyDescent="0.35">
      <c r="B209" s="226"/>
      <c r="C209" s="27" t="s">
        <v>11</v>
      </c>
      <c r="D209" s="23" t="s">
        <v>322</v>
      </c>
      <c r="E209" s="24" t="s">
        <v>53</v>
      </c>
      <c r="F209" s="25">
        <v>1</v>
      </c>
      <c r="G209" s="18" t="str">
        <f t="shared" si="21"/>
        <v>Interclub - Masters - 45-49 - Women's Board Race</v>
      </c>
      <c r="I209" s="19">
        <v>1</v>
      </c>
      <c r="J209" s="15">
        <v>1</v>
      </c>
      <c r="K209" s="20">
        <v>1</v>
      </c>
      <c r="L209" s="25">
        <f t="shared" si="23"/>
        <v>3</v>
      </c>
      <c r="S209" s="2" t="s">
        <v>222</v>
      </c>
      <c r="T209" s="2" t="s">
        <v>310</v>
      </c>
      <c r="U209" s="1" t="s">
        <v>14</v>
      </c>
    </row>
    <row r="210" spans="2:21" x14ac:dyDescent="0.35">
      <c r="B210" s="226"/>
      <c r="C210" s="27" t="s">
        <v>15</v>
      </c>
      <c r="D210" s="23" t="s">
        <v>323</v>
      </c>
      <c r="E210" s="24" t="s">
        <v>53</v>
      </c>
      <c r="F210" s="25">
        <v>1</v>
      </c>
      <c r="G210" s="18" t="str">
        <f t="shared" si="21"/>
        <v>Interclub - Masters - 45-49 - Men's Board Race</v>
      </c>
      <c r="I210" s="19">
        <v>1</v>
      </c>
      <c r="J210" s="15">
        <v>1</v>
      </c>
      <c r="K210" s="20">
        <v>1</v>
      </c>
      <c r="L210" s="25">
        <f t="shared" si="23"/>
        <v>3</v>
      </c>
      <c r="S210" s="2" t="s">
        <v>222</v>
      </c>
      <c r="T210" s="2" t="s">
        <v>310</v>
      </c>
      <c r="U210" s="1" t="s">
        <v>17</v>
      </c>
    </row>
    <row r="211" spans="2:21" x14ac:dyDescent="0.35">
      <c r="B211" s="226"/>
      <c r="C211" s="27" t="s">
        <v>11</v>
      </c>
      <c r="D211" s="23" t="s">
        <v>324</v>
      </c>
      <c r="E211" s="24" t="s">
        <v>56</v>
      </c>
      <c r="F211" s="25">
        <v>1</v>
      </c>
      <c r="G211" s="18" t="str">
        <f t="shared" si="21"/>
        <v>Interclub - Masters - 45-49 - Women's Surf Ski Race</v>
      </c>
      <c r="I211" s="19">
        <v>1</v>
      </c>
      <c r="J211" s="15">
        <v>1</v>
      </c>
      <c r="K211" s="20">
        <v>1</v>
      </c>
      <c r="L211" s="25">
        <f t="shared" si="23"/>
        <v>3</v>
      </c>
      <c r="S211" s="2" t="s">
        <v>222</v>
      </c>
      <c r="T211" s="2" t="s">
        <v>310</v>
      </c>
      <c r="U211" s="1" t="s">
        <v>14</v>
      </c>
    </row>
    <row r="212" spans="2:21" x14ac:dyDescent="0.35">
      <c r="B212" s="226"/>
      <c r="C212" s="27" t="s">
        <v>15</v>
      </c>
      <c r="D212" s="23" t="s">
        <v>325</v>
      </c>
      <c r="E212" s="24" t="s">
        <v>56</v>
      </c>
      <c r="F212" s="25">
        <v>1</v>
      </c>
      <c r="G212" s="18" t="str">
        <f t="shared" si="21"/>
        <v>Interclub - Masters - 45-49 - Men's Surf Ski Race</v>
      </c>
      <c r="I212" s="19">
        <v>1</v>
      </c>
      <c r="J212" s="15">
        <v>1</v>
      </c>
      <c r="K212" s="20">
        <v>1</v>
      </c>
      <c r="L212" s="25">
        <f t="shared" si="23"/>
        <v>3</v>
      </c>
      <c r="S212" s="2" t="s">
        <v>222</v>
      </c>
      <c r="T212" s="2" t="s">
        <v>310</v>
      </c>
      <c r="U212" s="1" t="s">
        <v>17</v>
      </c>
    </row>
    <row r="213" spans="2:21" x14ac:dyDescent="0.35">
      <c r="B213" s="226"/>
      <c r="C213" s="27" t="s">
        <v>11</v>
      </c>
      <c r="D213" s="23" t="s">
        <v>326</v>
      </c>
      <c r="E213" s="24" t="s">
        <v>59</v>
      </c>
      <c r="F213" s="25">
        <v>1</v>
      </c>
      <c r="G213" s="18" t="str">
        <f t="shared" si="21"/>
        <v>Interclub - Masters - 45-49 - Women's Oceanwoman</v>
      </c>
      <c r="I213" s="19">
        <v>1</v>
      </c>
      <c r="J213" s="15">
        <v>1</v>
      </c>
      <c r="K213" s="20">
        <v>1</v>
      </c>
      <c r="L213" s="25">
        <f t="shared" si="23"/>
        <v>3</v>
      </c>
      <c r="S213" s="2" t="s">
        <v>222</v>
      </c>
      <c r="T213" s="2" t="s">
        <v>310</v>
      </c>
      <c r="U213" s="1" t="s">
        <v>14</v>
      </c>
    </row>
    <row r="214" spans="2:21" x14ac:dyDescent="0.35">
      <c r="B214" s="226"/>
      <c r="C214" s="27" t="s">
        <v>15</v>
      </c>
      <c r="D214" s="23" t="s">
        <v>327</v>
      </c>
      <c r="E214" s="24" t="s">
        <v>61</v>
      </c>
      <c r="F214" s="25">
        <v>1</v>
      </c>
      <c r="G214" s="18" t="str">
        <f t="shared" si="21"/>
        <v>Interclub - Masters - 45-49 - Men's Oceanman</v>
      </c>
      <c r="I214" s="19">
        <v>1</v>
      </c>
      <c r="J214" s="15">
        <v>1</v>
      </c>
      <c r="K214" s="20">
        <v>1</v>
      </c>
      <c r="L214" s="25">
        <f t="shared" si="23"/>
        <v>3</v>
      </c>
      <c r="S214" s="2" t="s">
        <v>222</v>
      </c>
      <c r="T214" s="2" t="s">
        <v>310</v>
      </c>
      <c r="U214" s="1" t="s">
        <v>17</v>
      </c>
    </row>
    <row r="215" spans="2:21" x14ac:dyDescent="0.35">
      <c r="B215" s="226"/>
      <c r="C215" s="27" t="s">
        <v>11</v>
      </c>
      <c r="D215" s="23" t="s">
        <v>309</v>
      </c>
      <c r="E215" s="24" t="s">
        <v>63</v>
      </c>
      <c r="F215" s="25">
        <v>1</v>
      </c>
      <c r="G215" s="18" t="str">
        <f t="shared" si="21"/>
        <v>Interclub - Masters - 45-49 - Women's Beach Flags</v>
      </c>
      <c r="I215" s="19">
        <v>1</v>
      </c>
      <c r="J215" s="15">
        <v>1</v>
      </c>
      <c r="K215" s="20">
        <v>1</v>
      </c>
      <c r="L215" s="25">
        <f t="shared" si="23"/>
        <v>3</v>
      </c>
      <c r="S215" s="2" t="s">
        <v>222</v>
      </c>
      <c r="T215" s="2" t="s">
        <v>310</v>
      </c>
      <c r="U215" s="1" t="s">
        <v>14</v>
      </c>
    </row>
    <row r="216" spans="2:21" x14ac:dyDescent="0.35">
      <c r="B216" s="226"/>
      <c r="C216" s="27" t="s">
        <v>15</v>
      </c>
      <c r="D216" s="23" t="s">
        <v>328</v>
      </c>
      <c r="E216" s="24" t="s">
        <v>63</v>
      </c>
      <c r="F216" s="25">
        <v>1</v>
      </c>
      <c r="G216" s="18" t="str">
        <f t="shared" si="21"/>
        <v>Interclub - Masters - 45-49 - Men's Beach Flags</v>
      </c>
      <c r="I216" s="19">
        <v>1</v>
      </c>
      <c r="J216" s="15">
        <v>1</v>
      </c>
      <c r="K216" s="20">
        <v>1</v>
      </c>
      <c r="L216" s="25">
        <f t="shared" si="23"/>
        <v>3</v>
      </c>
      <c r="S216" s="2" t="s">
        <v>222</v>
      </c>
      <c r="T216" s="2" t="s">
        <v>310</v>
      </c>
      <c r="U216" s="1" t="s">
        <v>17</v>
      </c>
    </row>
    <row r="217" spans="2:21" x14ac:dyDescent="0.35">
      <c r="B217" s="226"/>
      <c r="C217" s="27" t="s">
        <v>11</v>
      </c>
      <c r="D217" s="23" t="s">
        <v>329</v>
      </c>
      <c r="E217" s="24" t="s">
        <v>66</v>
      </c>
      <c r="F217" s="25">
        <v>1</v>
      </c>
      <c r="G217" s="18" t="str">
        <f t="shared" si="21"/>
        <v>Interclub - Masters - 45-49 - Women's Beach Sprint</v>
      </c>
      <c r="I217" s="19">
        <v>1</v>
      </c>
      <c r="J217" s="15">
        <v>1</v>
      </c>
      <c r="K217" s="20">
        <v>1</v>
      </c>
      <c r="L217" s="25">
        <f t="shared" si="23"/>
        <v>3</v>
      </c>
      <c r="S217" s="2" t="s">
        <v>222</v>
      </c>
      <c r="T217" s="2" t="s">
        <v>310</v>
      </c>
      <c r="U217" s="1" t="s">
        <v>14</v>
      </c>
    </row>
    <row r="218" spans="2:21" x14ac:dyDescent="0.35">
      <c r="B218" s="226"/>
      <c r="C218" s="27" t="s">
        <v>15</v>
      </c>
      <c r="D218" s="23" t="s">
        <v>330</v>
      </c>
      <c r="E218" s="24" t="s">
        <v>66</v>
      </c>
      <c r="F218" s="25">
        <v>1</v>
      </c>
      <c r="G218" s="18" t="str">
        <f t="shared" si="21"/>
        <v>Interclub - Masters - 45-49 - Men's Beach Sprint</v>
      </c>
      <c r="I218" s="19">
        <v>1</v>
      </c>
      <c r="J218" s="15">
        <v>1</v>
      </c>
      <c r="K218" s="20">
        <v>1</v>
      </c>
      <c r="L218" s="25">
        <f t="shared" si="23"/>
        <v>3</v>
      </c>
      <c r="S218" s="2" t="s">
        <v>222</v>
      </c>
      <c r="T218" s="2" t="s">
        <v>310</v>
      </c>
      <c r="U218" s="1" t="s">
        <v>17</v>
      </c>
    </row>
    <row r="219" spans="2:21" x14ac:dyDescent="0.35">
      <c r="B219" s="226"/>
      <c r="C219" s="27" t="s">
        <v>11</v>
      </c>
      <c r="D219" s="23" t="s">
        <v>331</v>
      </c>
      <c r="E219" s="24" t="s">
        <v>246</v>
      </c>
      <c r="F219" s="25">
        <v>1</v>
      </c>
      <c r="G219" s="18" t="str">
        <f t="shared" si="21"/>
        <v>Interclub - Masters - 45-49 - Women's 2km Beach Run</v>
      </c>
      <c r="I219" s="19">
        <v>1</v>
      </c>
      <c r="J219" s="15">
        <v>1</v>
      </c>
      <c r="K219" s="20">
        <v>1</v>
      </c>
      <c r="L219" s="25">
        <f t="shared" si="23"/>
        <v>3</v>
      </c>
      <c r="S219" s="2" t="s">
        <v>222</v>
      </c>
      <c r="T219" s="2" t="s">
        <v>310</v>
      </c>
      <c r="U219" s="1" t="s">
        <v>14</v>
      </c>
    </row>
    <row r="220" spans="2:21" x14ac:dyDescent="0.35">
      <c r="B220" s="226"/>
      <c r="C220" s="27" t="s">
        <v>15</v>
      </c>
      <c r="D220" s="23" t="s">
        <v>332</v>
      </c>
      <c r="E220" s="24" t="s">
        <v>246</v>
      </c>
      <c r="F220" s="25">
        <v>1</v>
      </c>
      <c r="G220" s="18" t="str">
        <f t="shared" si="21"/>
        <v>Interclub - Masters - 45-49 - Men's 2km Beach Run</v>
      </c>
      <c r="I220" s="19">
        <v>1</v>
      </c>
      <c r="J220" s="15">
        <v>1</v>
      </c>
      <c r="K220" s="20">
        <v>1</v>
      </c>
      <c r="L220" s="25">
        <f t="shared" si="23"/>
        <v>3</v>
      </c>
      <c r="S220" s="2" t="s">
        <v>222</v>
      </c>
      <c r="T220" s="2" t="s">
        <v>310</v>
      </c>
      <c r="U220" s="1" t="s">
        <v>17</v>
      </c>
    </row>
    <row r="221" spans="2:21" x14ac:dyDescent="0.35">
      <c r="B221" s="226"/>
      <c r="C221" s="27" t="s">
        <v>11</v>
      </c>
      <c r="D221" s="23" t="s">
        <v>333</v>
      </c>
      <c r="E221" s="24" t="s">
        <v>69</v>
      </c>
      <c r="F221" s="25">
        <v>2</v>
      </c>
      <c r="G221" s="18" t="str">
        <f t="shared" si="21"/>
        <v>Interclub - Masters - 45-49 - Women's Board Rescue</v>
      </c>
      <c r="I221" s="19">
        <v>2</v>
      </c>
      <c r="J221" s="15">
        <v>2</v>
      </c>
      <c r="K221" s="20">
        <v>2</v>
      </c>
      <c r="L221" s="25">
        <f t="shared" si="23"/>
        <v>6</v>
      </c>
      <c r="S221" s="2" t="s">
        <v>222</v>
      </c>
      <c r="T221" s="2" t="s">
        <v>310</v>
      </c>
      <c r="U221" s="1" t="s">
        <v>14</v>
      </c>
    </row>
    <row r="222" spans="2:21" ht="10.5" thickBot="1" x14ac:dyDescent="0.4">
      <c r="B222" s="227"/>
      <c r="C222" s="34" t="s">
        <v>15</v>
      </c>
      <c r="D222" s="23" t="s">
        <v>334</v>
      </c>
      <c r="E222" s="31" t="s">
        <v>69</v>
      </c>
      <c r="F222" s="32">
        <v>2</v>
      </c>
      <c r="G222" s="55" t="str">
        <f t="shared" si="21"/>
        <v>Interclub - Masters - 45-49 - Men's Board Rescue</v>
      </c>
      <c r="I222" s="56">
        <v>2</v>
      </c>
      <c r="J222" s="57">
        <v>2</v>
      </c>
      <c r="K222" s="58">
        <v>2</v>
      </c>
      <c r="L222" s="32">
        <f t="shared" si="23"/>
        <v>6</v>
      </c>
      <c r="S222" s="2" t="s">
        <v>222</v>
      </c>
      <c r="T222" s="2" t="s">
        <v>310</v>
      </c>
      <c r="U222" s="1" t="s">
        <v>17</v>
      </c>
    </row>
    <row r="223" spans="2:21" ht="10.8" thickBot="1" x14ac:dyDescent="0.45">
      <c r="B223" s="37" t="s">
        <v>47</v>
      </c>
      <c r="C223" s="38"/>
      <c r="D223" s="38"/>
      <c r="E223" s="38"/>
      <c r="F223" s="38"/>
      <c r="G223" s="38"/>
      <c r="H223" s="39"/>
      <c r="I223" s="40">
        <f>SUM(I197:I222)</f>
        <v>30</v>
      </c>
      <c r="J223" s="41">
        <f>SUM(J197:J222)</f>
        <v>30</v>
      </c>
      <c r="K223" s="11">
        <f>SUM(K197:K222)</f>
        <v>30</v>
      </c>
      <c r="L223" s="12">
        <f>SUM(L197:L222)</f>
        <v>90</v>
      </c>
    </row>
    <row r="224" spans="2:21" ht="10.5" thickBot="1" x14ac:dyDescent="0.4">
      <c r="I224" s="1"/>
    </row>
    <row r="225" spans="2:21" ht="10.8" thickBot="1" x14ac:dyDescent="0.45">
      <c r="B225" s="228" t="s">
        <v>335</v>
      </c>
      <c r="C225" s="229"/>
      <c r="D225" s="229"/>
      <c r="E225" s="229"/>
      <c r="F225" s="8" t="s">
        <v>4</v>
      </c>
      <c r="G225" s="8" t="s">
        <v>251</v>
      </c>
      <c r="I225" s="40" t="s">
        <v>6</v>
      </c>
      <c r="J225" s="10" t="s">
        <v>7</v>
      </c>
      <c r="K225" s="11" t="s">
        <v>8</v>
      </c>
      <c r="L225" s="59" t="s">
        <v>9</v>
      </c>
      <c r="M225" s="13"/>
      <c r="N225" s="13"/>
      <c r="O225" s="13"/>
      <c r="P225" s="13"/>
      <c r="Q225" s="13"/>
      <c r="R225" s="13"/>
    </row>
    <row r="226" spans="2:21" x14ac:dyDescent="0.35">
      <c r="B226" s="225" t="s">
        <v>10</v>
      </c>
      <c r="C226" s="49" t="s">
        <v>11</v>
      </c>
      <c r="D226" s="43" t="s">
        <v>336</v>
      </c>
      <c r="E226" s="44" t="s">
        <v>13</v>
      </c>
      <c r="F226" s="21">
        <v>1</v>
      </c>
      <c r="G226" s="45" t="str">
        <f t="shared" ref="G226:G251" si="24">CONCATENATE(S226,T226,U226,E226)</f>
        <v>Interclub - Masters - 50-54 - Women's 200m Obstacle Swim</v>
      </c>
      <c r="I226" s="19">
        <v>1</v>
      </c>
      <c r="J226" s="15">
        <v>1</v>
      </c>
      <c r="K226" s="20">
        <v>1</v>
      </c>
      <c r="L226" s="21">
        <f t="shared" ref="L226:L235" si="25">SUM(I226:K226)</f>
        <v>3</v>
      </c>
      <c r="S226" s="2" t="s">
        <v>222</v>
      </c>
      <c r="T226" s="2" t="s">
        <v>337</v>
      </c>
      <c r="U226" s="1" t="s">
        <v>14</v>
      </c>
    </row>
    <row r="227" spans="2:21" x14ac:dyDescent="0.35">
      <c r="B227" s="226"/>
      <c r="C227" s="22" t="s">
        <v>15</v>
      </c>
      <c r="D227" s="23" t="s">
        <v>338</v>
      </c>
      <c r="E227" s="24" t="s">
        <v>13</v>
      </c>
      <c r="F227" s="25">
        <v>1</v>
      </c>
      <c r="G227" s="18" t="str">
        <f t="shared" si="24"/>
        <v>Interclub - Masters - 50-54 - Men's 200m Obstacle Swim</v>
      </c>
      <c r="I227" s="27">
        <v>1</v>
      </c>
      <c r="J227" s="23">
        <v>1</v>
      </c>
      <c r="K227" s="28">
        <v>1</v>
      </c>
      <c r="L227" s="25">
        <f t="shared" si="25"/>
        <v>3</v>
      </c>
      <c r="S227" s="2" t="s">
        <v>222</v>
      </c>
      <c r="T227" s="2" t="s">
        <v>337</v>
      </c>
      <c r="U227" s="1" t="s">
        <v>17</v>
      </c>
    </row>
    <row r="228" spans="2:21" x14ac:dyDescent="0.35">
      <c r="B228" s="226"/>
      <c r="C228" s="22" t="s">
        <v>11</v>
      </c>
      <c r="D228" s="23" t="s">
        <v>339</v>
      </c>
      <c r="E228" s="24" t="s">
        <v>19</v>
      </c>
      <c r="F228" s="25">
        <v>1</v>
      </c>
      <c r="G228" s="18" t="str">
        <f t="shared" si="24"/>
        <v>Interclub - Masters - 50-54 - Women's 50m Manikin Carry</v>
      </c>
      <c r="I228" s="27">
        <v>1</v>
      </c>
      <c r="J228" s="23">
        <v>1</v>
      </c>
      <c r="K228" s="28">
        <v>1</v>
      </c>
      <c r="L228" s="25">
        <f t="shared" si="25"/>
        <v>3</v>
      </c>
      <c r="S228" s="2" t="s">
        <v>222</v>
      </c>
      <c r="T228" s="2" t="s">
        <v>337</v>
      </c>
      <c r="U228" s="1" t="s">
        <v>14</v>
      </c>
    </row>
    <row r="229" spans="2:21" x14ac:dyDescent="0.35">
      <c r="B229" s="226"/>
      <c r="C229" s="22" t="s">
        <v>15</v>
      </c>
      <c r="D229" s="23" t="s">
        <v>340</v>
      </c>
      <c r="E229" s="24" t="s">
        <v>19</v>
      </c>
      <c r="F229" s="25">
        <v>1</v>
      </c>
      <c r="G229" s="18" t="str">
        <f t="shared" si="24"/>
        <v>Interclub - Masters - 50-54 - Men's 50m Manikin Carry</v>
      </c>
      <c r="I229" s="27">
        <v>1</v>
      </c>
      <c r="J229" s="23">
        <v>1</v>
      </c>
      <c r="K229" s="28">
        <v>1</v>
      </c>
      <c r="L229" s="25">
        <f t="shared" si="25"/>
        <v>3</v>
      </c>
      <c r="S229" s="2" t="s">
        <v>222</v>
      </c>
      <c r="T229" s="2" t="s">
        <v>337</v>
      </c>
      <c r="U229" s="1" t="s">
        <v>17</v>
      </c>
    </row>
    <row r="230" spans="2:21" x14ac:dyDescent="0.35">
      <c r="B230" s="226"/>
      <c r="C230" s="22" t="s">
        <v>11</v>
      </c>
      <c r="D230" s="23" t="s">
        <v>341</v>
      </c>
      <c r="E230" s="24" t="s">
        <v>25</v>
      </c>
      <c r="F230" s="25">
        <v>1</v>
      </c>
      <c r="G230" s="18" t="str">
        <f t="shared" si="24"/>
        <v>Interclub - Masters - 50-54 - Women's 100m Manikin Carry with Fins</v>
      </c>
      <c r="I230" s="27">
        <v>1</v>
      </c>
      <c r="J230" s="23">
        <v>1</v>
      </c>
      <c r="K230" s="28">
        <v>1</v>
      </c>
      <c r="L230" s="25">
        <f t="shared" si="25"/>
        <v>3</v>
      </c>
      <c r="S230" s="2" t="s">
        <v>222</v>
      </c>
      <c r="T230" s="2" t="s">
        <v>337</v>
      </c>
      <c r="U230" s="1" t="s">
        <v>14</v>
      </c>
    </row>
    <row r="231" spans="2:21" x14ac:dyDescent="0.35">
      <c r="B231" s="226"/>
      <c r="C231" s="27" t="s">
        <v>15</v>
      </c>
      <c r="D231" s="23" t="s">
        <v>342</v>
      </c>
      <c r="E231" s="24" t="s">
        <v>25</v>
      </c>
      <c r="F231" s="25">
        <v>1</v>
      </c>
      <c r="G231" s="18" t="str">
        <f t="shared" si="24"/>
        <v>Interclub - Masters - 50-54 - Men's 100m Manikin Carry with Fins</v>
      </c>
      <c r="I231" s="27">
        <v>1</v>
      </c>
      <c r="J231" s="23">
        <v>1</v>
      </c>
      <c r="K231" s="28">
        <v>1</v>
      </c>
      <c r="L231" s="25">
        <f t="shared" si="25"/>
        <v>3</v>
      </c>
      <c r="S231" s="2" t="s">
        <v>222</v>
      </c>
      <c r="T231" s="2" t="s">
        <v>337</v>
      </c>
      <c r="U231" s="1" t="s">
        <v>17</v>
      </c>
    </row>
    <row r="232" spans="2:21" x14ac:dyDescent="0.35">
      <c r="B232" s="226"/>
      <c r="C232" s="19" t="s">
        <v>11</v>
      </c>
      <c r="D232" s="23" t="s">
        <v>343</v>
      </c>
      <c r="E232" s="24" t="s">
        <v>28</v>
      </c>
      <c r="F232" s="17">
        <v>1</v>
      </c>
      <c r="G232" s="18" t="str">
        <f t="shared" si="24"/>
        <v>Interclub - Masters - 50-54 - Women's 100m Manikin Tow with Fins</v>
      </c>
      <c r="H232" s="67"/>
      <c r="I232" s="19">
        <v>1</v>
      </c>
      <c r="J232" s="15">
        <v>1</v>
      </c>
      <c r="K232" s="20">
        <v>1</v>
      </c>
      <c r="L232" s="17">
        <f t="shared" si="25"/>
        <v>3</v>
      </c>
      <c r="M232" s="66"/>
      <c r="S232" s="2" t="s">
        <v>222</v>
      </c>
      <c r="T232" s="2" t="s">
        <v>337</v>
      </c>
      <c r="U232" s="1" t="s">
        <v>14</v>
      </c>
    </row>
    <row r="233" spans="2:21" x14ac:dyDescent="0.35">
      <c r="B233" s="226"/>
      <c r="C233" s="27" t="s">
        <v>15</v>
      </c>
      <c r="D233" s="23" t="s">
        <v>344</v>
      </c>
      <c r="E233" s="24" t="s">
        <v>28</v>
      </c>
      <c r="F233" s="25">
        <v>1</v>
      </c>
      <c r="G233" s="18" t="str">
        <f t="shared" si="24"/>
        <v>Interclub - Masters - 50-54 - Men's 100m Manikin Tow with Fins</v>
      </c>
      <c r="H233" s="67"/>
      <c r="I233" s="27">
        <v>1</v>
      </c>
      <c r="J233" s="23">
        <v>1</v>
      </c>
      <c r="K233" s="28">
        <v>1</v>
      </c>
      <c r="L233" s="25">
        <f t="shared" si="25"/>
        <v>3</v>
      </c>
      <c r="M233" s="66"/>
      <c r="S233" s="2" t="s">
        <v>222</v>
      </c>
      <c r="T233" s="2" t="s">
        <v>337</v>
      </c>
      <c r="U233" s="1" t="s">
        <v>17</v>
      </c>
    </row>
    <row r="234" spans="2:21" x14ac:dyDescent="0.35">
      <c r="B234" s="226"/>
      <c r="C234" s="27" t="s">
        <v>11</v>
      </c>
      <c r="D234" s="23" t="s">
        <v>345</v>
      </c>
      <c r="E234" s="24" t="s">
        <v>34</v>
      </c>
      <c r="F234" s="25">
        <v>2</v>
      </c>
      <c r="G234" s="18" t="str">
        <f t="shared" si="24"/>
        <v>Interclub - Masters - 50-54 - Women's Line Throw</v>
      </c>
      <c r="H234" s="67"/>
      <c r="I234" s="27">
        <v>2</v>
      </c>
      <c r="J234" s="23">
        <v>2</v>
      </c>
      <c r="K234" s="28">
        <v>2</v>
      </c>
      <c r="L234" s="25">
        <f t="shared" si="25"/>
        <v>6</v>
      </c>
      <c r="M234" s="66"/>
      <c r="S234" s="2" t="s">
        <v>222</v>
      </c>
      <c r="T234" s="2" t="s">
        <v>337</v>
      </c>
      <c r="U234" s="1" t="s">
        <v>14</v>
      </c>
    </row>
    <row r="235" spans="2:21" ht="10.5" thickBot="1" x14ac:dyDescent="0.4">
      <c r="B235" s="227"/>
      <c r="C235" s="34" t="s">
        <v>15</v>
      </c>
      <c r="D235" s="35" t="s">
        <v>346</v>
      </c>
      <c r="E235" s="31" t="s">
        <v>34</v>
      </c>
      <c r="F235" s="32">
        <v>2</v>
      </c>
      <c r="G235" s="33" t="str">
        <f t="shared" si="24"/>
        <v>Interclub - Masters - 50-54 - Men's Line Throw</v>
      </c>
      <c r="H235" s="67"/>
      <c r="I235" s="34">
        <v>2</v>
      </c>
      <c r="J235" s="35">
        <v>2</v>
      </c>
      <c r="K235" s="36">
        <v>2</v>
      </c>
      <c r="L235" s="32">
        <f t="shared" si="25"/>
        <v>6</v>
      </c>
      <c r="M235" s="66"/>
      <c r="S235" s="2" t="s">
        <v>222</v>
      </c>
      <c r="T235" s="2" t="s">
        <v>337</v>
      </c>
      <c r="U235" s="1" t="s">
        <v>17</v>
      </c>
    </row>
    <row r="236" spans="2:21" x14ac:dyDescent="0.35">
      <c r="B236" s="225" t="s">
        <v>263</v>
      </c>
      <c r="C236" s="42" t="s">
        <v>11</v>
      </c>
      <c r="D236" s="15" t="s">
        <v>347</v>
      </c>
      <c r="E236" s="44" t="s">
        <v>50</v>
      </c>
      <c r="F236" s="21">
        <v>1</v>
      </c>
      <c r="G236" s="18" t="str">
        <f t="shared" si="24"/>
        <v>Interclub - Masters - 50-54 - Women's Surf Race</v>
      </c>
      <c r="I236" s="42">
        <v>1</v>
      </c>
      <c r="J236" s="43">
        <v>1</v>
      </c>
      <c r="K236" s="46">
        <v>1</v>
      </c>
      <c r="L236" s="21">
        <f>SUM(I236:K236)</f>
        <v>3</v>
      </c>
      <c r="S236" s="2" t="s">
        <v>222</v>
      </c>
      <c r="T236" s="2" t="s">
        <v>337</v>
      </c>
      <c r="U236" s="1" t="s">
        <v>14</v>
      </c>
    </row>
    <row r="237" spans="2:21" x14ac:dyDescent="0.35">
      <c r="B237" s="226"/>
      <c r="C237" s="27" t="s">
        <v>15</v>
      </c>
      <c r="D237" s="23" t="s">
        <v>348</v>
      </c>
      <c r="E237" s="24" t="s">
        <v>50</v>
      </c>
      <c r="F237" s="25">
        <v>1</v>
      </c>
      <c r="G237" s="18" t="str">
        <f t="shared" si="24"/>
        <v>Interclub - Masters - 50-54 - Men's Surf Race</v>
      </c>
      <c r="I237" s="19">
        <v>1</v>
      </c>
      <c r="J237" s="15">
        <v>1</v>
      </c>
      <c r="K237" s="20">
        <v>1</v>
      </c>
      <c r="L237" s="25">
        <f t="shared" ref="L237:L251" si="26">SUM(I237:K237)</f>
        <v>3</v>
      </c>
      <c r="S237" s="2" t="s">
        <v>222</v>
      </c>
      <c r="T237" s="2" t="s">
        <v>337</v>
      </c>
      <c r="U237" s="1" t="s">
        <v>17</v>
      </c>
    </row>
    <row r="238" spans="2:21" x14ac:dyDescent="0.35">
      <c r="B238" s="226"/>
      <c r="C238" s="27" t="s">
        <v>11</v>
      </c>
      <c r="D238" s="23" t="s">
        <v>349</v>
      </c>
      <c r="E238" s="24" t="s">
        <v>53</v>
      </c>
      <c r="F238" s="25">
        <v>1</v>
      </c>
      <c r="G238" s="18" t="str">
        <f t="shared" si="24"/>
        <v>Interclub - Masters - 50-54 - Women's Board Race</v>
      </c>
      <c r="I238" s="19">
        <v>1</v>
      </c>
      <c r="J238" s="15">
        <v>1</v>
      </c>
      <c r="K238" s="20">
        <v>1</v>
      </c>
      <c r="L238" s="25">
        <f t="shared" si="26"/>
        <v>3</v>
      </c>
      <c r="S238" s="2" t="s">
        <v>222</v>
      </c>
      <c r="T238" s="2" t="s">
        <v>337</v>
      </c>
      <c r="U238" s="1" t="s">
        <v>14</v>
      </c>
    </row>
    <row r="239" spans="2:21" x14ac:dyDescent="0.35">
      <c r="B239" s="226"/>
      <c r="C239" s="27" t="s">
        <v>15</v>
      </c>
      <c r="D239" s="23" t="s">
        <v>350</v>
      </c>
      <c r="E239" s="24" t="s">
        <v>53</v>
      </c>
      <c r="F239" s="25">
        <v>1</v>
      </c>
      <c r="G239" s="18" t="str">
        <f t="shared" si="24"/>
        <v>Interclub - Masters - 50-54 - Men's Board Race</v>
      </c>
      <c r="I239" s="19">
        <v>1</v>
      </c>
      <c r="J239" s="15">
        <v>1</v>
      </c>
      <c r="K239" s="20">
        <v>1</v>
      </c>
      <c r="L239" s="25">
        <f t="shared" si="26"/>
        <v>3</v>
      </c>
      <c r="S239" s="2" t="s">
        <v>222</v>
      </c>
      <c r="T239" s="2" t="s">
        <v>337</v>
      </c>
      <c r="U239" s="1" t="s">
        <v>17</v>
      </c>
    </row>
    <row r="240" spans="2:21" x14ac:dyDescent="0.35">
      <c r="B240" s="226"/>
      <c r="C240" s="27" t="s">
        <v>11</v>
      </c>
      <c r="D240" s="23" t="s">
        <v>351</v>
      </c>
      <c r="E240" s="24" t="s">
        <v>56</v>
      </c>
      <c r="F240" s="25">
        <v>1</v>
      </c>
      <c r="G240" s="18" t="str">
        <f t="shared" si="24"/>
        <v>Interclub - Masters - 50-54 - Women's Surf Ski Race</v>
      </c>
      <c r="I240" s="19">
        <v>1</v>
      </c>
      <c r="J240" s="15">
        <v>1</v>
      </c>
      <c r="K240" s="20">
        <v>1</v>
      </c>
      <c r="L240" s="25">
        <f t="shared" si="26"/>
        <v>3</v>
      </c>
      <c r="S240" s="2" t="s">
        <v>222</v>
      </c>
      <c r="T240" s="2" t="s">
        <v>337</v>
      </c>
      <c r="U240" s="1" t="s">
        <v>14</v>
      </c>
    </row>
    <row r="241" spans="2:21" x14ac:dyDescent="0.35">
      <c r="B241" s="226"/>
      <c r="C241" s="27" t="s">
        <v>15</v>
      </c>
      <c r="D241" s="23" t="s">
        <v>352</v>
      </c>
      <c r="E241" s="24" t="s">
        <v>56</v>
      </c>
      <c r="F241" s="25">
        <v>1</v>
      </c>
      <c r="G241" s="18" t="str">
        <f t="shared" si="24"/>
        <v>Interclub - Masters - 50-54 - Men's Surf Ski Race</v>
      </c>
      <c r="I241" s="19">
        <v>1</v>
      </c>
      <c r="J241" s="15">
        <v>1</v>
      </c>
      <c r="K241" s="20">
        <v>1</v>
      </c>
      <c r="L241" s="25">
        <f t="shared" si="26"/>
        <v>3</v>
      </c>
      <c r="S241" s="2" t="s">
        <v>222</v>
      </c>
      <c r="T241" s="2" t="s">
        <v>337</v>
      </c>
      <c r="U241" s="1" t="s">
        <v>17</v>
      </c>
    </row>
    <row r="242" spans="2:21" x14ac:dyDescent="0.35">
      <c r="B242" s="226"/>
      <c r="C242" s="27" t="s">
        <v>11</v>
      </c>
      <c r="D242" s="23" t="s">
        <v>353</v>
      </c>
      <c r="E242" s="24" t="s">
        <v>59</v>
      </c>
      <c r="F242" s="25">
        <v>1</v>
      </c>
      <c r="G242" s="18" t="str">
        <f t="shared" si="24"/>
        <v>Interclub - Masters - 50-54 - Women's Oceanwoman</v>
      </c>
      <c r="I242" s="19">
        <v>1</v>
      </c>
      <c r="J242" s="15">
        <v>1</v>
      </c>
      <c r="K242" s="20">
        <v>1</v>
      </c>
      <c r="L242" s="25">
        <f t="shared" si="26"/>
        <v>3</v>
      </c>
      <c r="S242" s="2" t="s">
        <v>222</v>
      </c>
      <c r="T242" s="2" t="s">
        <v>337</v>
      </c>
      <c r="U242" s="1" t="s">
        <v>14</v>
      </c>
    </row>
    <row r="243" spans="2:21" x14ac:dyDescent="0.35">
      <c r="B243" s="226"/>
      <c r="C243" s="27" t="s">
        <v>15</v>
      </c>
      <c r="D243" s="23" t="s">
        <v>354</v>
      </c>
      <c r="E243" s="24" t="s">
        <v>61</v>
      </c>
      <c r="F243" s="25">
        <v>1</v>
      </c>
      <c r="G243" s="18" t="str">
        <f t="shared" si="24"/>
        <v>Interclub - Masters - 50-54 - Men's Oceanman</v>
      </c>
      <c r="I243" s="19">
        <v>1</v>
      </c>
      <c r="J243" s="15">
        <v>1</v>
      </c>
      <c r="K243" s="20">
        <v>1</v>
      </c>
      <c r="L243" s="25">
        <f t="shared" si="26"/>
        <v>3</v>
      </c>
      <c r="S243" s="2" t="s">
        <v>222</v>
      </c>
      <c r="T243" s="2" t="s">
        <v>337</v>
      </c>
      <c r="U243" s="1" t="s">
        <v>17</v>
      </c>
    </row>
    <row r="244" spans="2:21" x14ac:dyDescent="0.35">
      <c r="B244" s="226"/>
      <c r="C244" s="27" t="s">
        <v>11</v>
      </c>
      <c r="D244" s="23" t="s">
        <v>355</v>
      </c>
      <c r="E244" s="24" t="s">
        <v>63</v>
      </c>
      <c r="F244" s="25">
        <v>1</v>
      </c>
      <c r="G244" s="18" t="str">
        <f t="shared" si="24"/>
        <v>Interclub - Masters - 50-54 - Women's Beach Flags</v>
      </c>
      <c r="I244" s="19">
        <v>1</v>
      </c>
      <c r="J244" s="15">
        <v>1</v>
      </c>
      <c r="K244" s="20">
        <v>1</v>
      </c>
      <c r="L244" s="25">
        <f t="shared" si="26"/>
        <v>3</v>
      </c>
      <c r="S244" s="2" t="s">
        <v>222</v>
      </c>
      <c r="T244" s="2" t="s">
        <v>337</v>
      </c>
      <c r="U244" s="1" t="s">
        <v>14</v>
      </c>
    </row>
    <row r="245" spans="2:21" x14ac:dyDescent="0.35">
      <c r="B245" s="226"/>
      <c r="C245" s="27" t="s">
        <v>15</v>
      </c>
      <c r="D245" s="23" t="s">
        <v>356</v>
      </c>
      <c r="E245" s="24" t="s">
        <v>63</v>
      </c>
      <c r="F245" s="25">
        <v>1</v>
      </c>
      <c r="G245" s="18" t="str">
        <f t="shared" si="24"/>
        <v>Interclub - Masters - 50-54 - Men's Beach Flags</v>
      </c>
      <c r="I245" s="19">
        <v>1</v>
      </c>
      <c r="J245" s="15">
        <v>1</v>
      </c>
      <c r="K245" s="20">
        <v>1</v>
      </c>
      <c r="L245" s="25">
        <f t="shared" si="26"/>
        <v>3</v>
      </c>
      <c r="S245" s="2" t="s">
        <v>222</v>
      </c>
      <c r="T245" s="2" t="s">
        <v>337</v>
      </c>
      <c r="U245" s="1" t="s">
        <v>17</v>
      </c>
    </row>
    <row r="246" spans="2:21" x14ac:dyDescent="0.35">
      <c r="B246" s="226"/>
      <c r="C246" s="27" t="s">
        <v>11</v>
      </c>
      <c r="D246" s="23" t="s">
        <v>357</v>
      </c>
      <c r="E246" s="24" t="s">
        <v>66</v>
      </c>
      <c r="F246" s="25">
        <v>1</v>
      </c>
      <c r="G246" s="18" t="str">
        <f t="shared" si="24"/>
        <v>Interclub - Masters - 50-54 - Women's Beach Sprint</v>
      </c>
      <c r="I246" s="19">
        <v>1</v>
      </c>
      <c r="J246" s="15">
        <v>1</v>
      </c>
      <c r="K246" s="20">
        <v>1</v>
      </c>
      <c r="L246" s="25">
        <f t="shared" si="26"/>
        <v>3</v>
      </c>
      <c r="S246" s="2" t="s">
        <v>222</v>
      </c>
      <c r="T246" s="2" t="s">
        <v>337</v>
      </c>
      <c r="U246" s="1" t="s">
        <v>14</v>
      </c>
    </row>
    <row r="247" spans="2:21" x14ac:dyDescent="0.35">
      <c r="B247" s="226"/>
      <c r="C247" s="27" t="s">
        <v>15</v>
      </c>
      <c r="D247" s="23" t="s">
        <v>358</v>
      </c>
      <c r="E247" s="24" t="s">
        <v>66</v>
      </c>
      <c r="F247" s="25">
        <v>1</v>
      </c>
      <c r="G247" s="18" t="str">
        <f t="shared" si="24"/>
        <v>Interclub - Masters - 50-54 - Men's Beach Sprint</v>
      </c>
      <c r="I247" s="19">
        <v>1</v>
      </c>
      <c r="J247" s="15">
        <v>1</v>
      </c>
      <c r="K247" s="20">
        <v>1</v>
      </c>
      <c r="L247" s="25">
        <f t="shared" si="26"/>
        <v>3</v>
      </c>
      <c r="S247" s="2" t="s">
        <v>222</v>
      </c>
      <c r="T247" s="2" t="s">
        <v>337</v>
      </c>
      <c r="U247" s="1" t="s">
        <v>17</v>
      </c>
    </row>
    <row r="248" spans="2:21" x14ac:dyDescent="0.35">
      <c r="B248" s="226"/>
      <c r="C248" s="27" t="s">
        <v>11</v>
      </c>
      <c r="D248" s="23" t="s">
        <v>359</v>
      </c>
      <c r="E248" s="24" t="s">
        <v>246</v>
      </c>
      <c r="F248" s="25">
        <v>1</v>
      </c>
      <c r="G248" s="18" t="str">
        <f t="shared" si="24"/>
        <v>Interclub - Masters - 50-54 - Women's 2km Beach Run</v>
      </c>
      <c r="I248" s="19">
        <v>1</v>
      </c>
      <c r="J248" s="15">
        <v>1</v>
      </c>
      <c r="K248" s="20">
        <v>1</v>
      </c>
      <c r="L248" s="25">
        <f t="shared" si="26"/>
        <v>3</v>
      </c>
      <c r="S248" s="2" t="s">
        <v>222</v>
      </c>
      <c r="T248" s="2" t="s">
        <v>337</v>
      </c>
      <c r="U248" s="1" t="s">
        <v>14</v>
      </c>
    </row>
    <row r="249" spans="2:21" x14ac:dyDescent="0.35">
      <c r="B249" s="226"/>
      <c r="C249" s="27" t="s">
        <v>15</v>
      </c>
      <c r="D249" s="23" t="s">
        <v>360</v>
      </c>
      <c r="E249" s="24" t="s">
        <v>246</v>
      </c>
      <c r="F249" s="25">
        <v>1</v>
      </c>
      <c r="G249" s="18" t="str">
        <f t="shared" si="24"/>
        <v>Interclub - Masters - 50-54 - Men's 2km Beach Run</v>
      </c>
      <c r="I249" s="19">
        <v>1</v>
      </c>
      <c r="J249" s="15">
        <v>1</v>
      </c>
      <c r="K249" s="20">
        <v>1</v>
      </c>
      <c r="L249" s="25">
        <f t="shared" si="26"/>
        <v>3</v>
      </c>
      <c r="S249" s="2" t="s">
        <v>222</v>
      </c>
      <c r="T249" s="2" t="s">
        <v>337</v>
      </c>
      <c r="U249" s="1" t="s">
        <v>17</v>
      </c>
    </row>
    <row r="250" spans="2:21" x14ac:dyDescent="0.35">
      <c r="B250" s="226"/>
      <c r="C250" s="27" t="s">
        <v>11</v>
      </c>
      <c r="D250" s="23" t="s">
        <v>361</v>
      </c>
      <c r="E250" s="24" t="s">
        <v>69</v>
      </c>
      <c r="F250" s="25">
        <v>2</v>
      </c>
      <c r="G250" s="18" t="str">
        <f t="shared" si="24"/>
        <v>Interclub - Masters - 50-54 - Women's Board Rescue</v>
      </c>
      <c r="I250" s="19">
        <v>2</v>
      </c>
      <c r="J250" s="15">
        <v>2</v>
      </c>
      <c r="K250" s="20">
        <v>2</v>
      </c>
      <c r="L250" s="25">
        <f t="shared" si="26"/>
        <v>6</v>
      </c>
      <c r="S250" s="2" t="s">
        <v>222</v>
      </c>
      <c r="T250" s="2" t="s">
        <v>337</v>
      </c>
      <c r="U250" s="1" t="s">
        <v>14</v>
      </c>
    </row>
    <row r="251" spans="2:21" ht="10.5" thickBot="1" x14ac:dyDescent="0.4">
      <c r="B251" s="227"/>
      <c r="C251" s="34" t="s">
        <v>15</v>
      </c>
      <c r="D251" s="23" t="s">
        <v>362</v>
      </c>
      <c r="E251" s="31" t="s">
        <v>69</v>
      </c>
      <c r="F251" s="32">
        <v>2</v>
      </c>
      <c r="G251" s="55" t="str">
        <f t="shared" si="24"/>
        <v>Interclub - Masters - 50-54 - Men's Board Rescue</v>
      </c>
      <c r="I251" s="56">
        <v>2</v>
      </c>
      <c r="J251" s="57">
        <v>2</v>
      </c>
      <c r="K251" s="58">
        <v>2</v>
      </c>
      <c r="L251" s="32">
        <f t="shared" si="26"/>
        <v>6</v>
      </c>
      <c r="S251" s="2" t="s">
        <v>222</v>
      </c>
      <c r="T251" s="2" t="s">
        <v>337</v>
      </c>
      <c r="U251" s="1" t="s">
        <v>17</v>
      </c>
    </row>
    <row r="252" spans="2:21" ht="10.8" thickBot="1" x14ac:dyDescent="0.45">
      <c r="B252" s="37" t="s">
        <v>47</v>
      </c>
      <c r="C252" s="38"/>
      <c r="D252" s="38"/>
      <c r="E252" s="38"/>
      <c r="F252" s="38"/>
      <c r="G252" s="38"/>
      <c r="H252" s="39"/>
      <c r="I252" s="40">
        <f>SUM(I226:I251)</f>
        <v>30</v>
      </c>
      <c r="J252" s="41">
        <f>SUM(J226:J251)</f>
        <v>30</v>
      </c>
      <c r="K252" s="11">
        <f>SUM(K226:K251)</f>
        <v>30</v>
      </c>
      <c r="L252" s="12">
        <f>SUM(L226:L251)</f>
        <v>90</v>
      </c>
    </row>
    <row r="253" spans="2:21" ht="10.5" thickBot="1" x14ac:dyDescent="0.4">
      <c r="I253" s="1"/>
    </row>
    <row r="254" spans="2:21" ht="10.8" thickBot="1" x14ac:dyDescent="0.45">
      <c r="B254" s="228" t="s">
        <v>363</v>
      </c>
      <c r="C254" s="229"/>
      <c r="D254" s="229"/>
      <c r="E254" s="229"/>
      <c r="F254" s="8" t="s">
        <v>4</v>
      </c>
      <c r="G254" s="8" t="s">
        <v>251</v>
      </c>
      <c r="I254" s="40" t="s">
        <v>6</v>
      </c>
      <c r="J254" s="10" t="s">
        <v>7</v>
      </c>
      <c r="K254" s="11" t="s">
        <v>8</v>
      </c>
      <c r="L254" s="59" t="s">
        <v>9</v>
      </c>
      <c r="M254" s="13"/>
      <c r="N254" s="13"/>
      <c r="O254" s="13"/>
      <c r="P254" s="13"/>
      <c r="Q254" s="13"/>
      <c r="R254" s="13"/>
    </row>
    <row r="255" spans="2:21" x14ac:dyDescent="0.35">
      <c r="B255" s="225" t="s">
        <v>10</v>
      </c>
      <c r="C255" s="49" t="s">
        <v>11</v>
      </c>
      <c r="D255" s="43" t="s">
        <v>364</v>
      </c>
      <c r="E255" s="44" t="s">
        <v>365</v>
      </c>
      <c r="F255" s="21">
        <v>1</v>
      </c>
      <c r="G255" s="45" t="str">
        <f t="shared" ref="G255:G280" si="27">CONCATENATE(S255,T255,U255,E255)</f>
        <v>Interclub - Masters - 55-59 - Women's 100m Obstacle Swim</v>
      </c>
      <c r="I255" s="19">
        <v>1</v>
      </c>
      <c r="J255" s="15">
        <v>1</v>
      </c>
      <c r="K255" s="20">
        <v>1</v>
      </c>
      <c r="L255" s="21">
        <f t="shared" ref="L255:L264" si="28">SUM(I255:K255)</f>
        <v>3</v>
      </c>
      <c r="S255" s="2" t="s">
        <v>222</v>
      </c>
      <c r="T255" s="2" t="s">
        <v>366</v>
      </c>
      <c r="U255" s="1" t="s">
        <v>14</v>
      </c>
    </row>
    <row r="256" spans="2:21" x14ac:dyDescent="0.35">
      <c r="B256" s="226"/>
      <c r="C256" s="22" t="s">
        <v>15</v>
      </c>
      <c r="D256" s="23" t="s">
        <v>367</v>
      </c>
      <c r="E256" s="24" t="s">
        <v>365</v>
      </c>
      <c r="F256" s="25">
        <v>1</v>
      </c>
      <c r="G256" s="18" t="str">
        <f t="shared" si="27"/>
        <v>Interclub - Masters - 55-59 - Men's 100m Obstacle Swim</v>
      </c>
      <c r="I256" s="27">
        <v>1</v>
      </c>
      <c r="J256" s="23">
        <v>1</v>
      </c>
      <c r="K256" s="28">
        <v>1</v>
      </c>
      <c r="L256" s="25">
        <f t="shared" si="28"/>
        <v>3</v>
      </c>
      <c r="S256" s="2" t="s">
        <v>222</v>
      </c>
      <c r="T256" s="2" t="s">
        <v>366</v>
      </c>
      <c r="U256" s="1" t="s">
        <v>17</v>
      </c>
    </row>
    <row r="257" spans="2:21" x14ac:dyDescent="0.35">
      <c r="B257" s="226"/>
      <c r="C257" s="22" t="s">
        <v>11</v>
      </c>
      <c r="D257" s="23" t="s">
        <v>368</v>
      </c>
      <c r="E257" s="24" t="s">
        <v>19</v>
      </c>
      <c r="F257" s="25">
        <v>1</v>
      </c>
      <c r="G257" s="18" t="str">
        <f t="shared" si="27"/>
        <v>Interclub - Masters - 55-59 - Women's 50m Manikin Carry</v>
      </c>
      <c r="I257" s="27">
        <v>1</v>
      </c>
      <c r="J257" s="23">
        <v>1</v>
      </c>
      <c r="K257" s="28">
        <v>1</v>
      </c>
      <c r="L257" s="25">
        <f t="shared" si="28"/>
        <v>3</v>
      </c>
      <c r="S257" s="2" t="s">
        <v>222</v>
      </c>
      <c r="T257" s="2" t="s">
        <v>366</v>
      </c>
      <c r="U257" s="1" t="s">
        <v>14</v>
      </c>
    </row>
    <row r="258" spans="2:21" x14ac:dyDescent="0.35">
      <c r="B258" s="226"/>
      <c r="C258" s="22" t="s">
        <v>15</v>
      </c>
      <c r="D258" s="23" t="s">
        <v>369</v>
      </c>
      <c r="E258" s="24" t="s">
        <v>19</v>
      </c>
      <c r="F258" s="25">
        <v>1</v>
      </c>
      <c r="G258" s="18" t="str">
        <f t="shared" si="27"/>
        <v>Interclub - Masters - 55-59 - Men's 50m Manikin Carry</v>
      </c>
      <c r="I258" s="27">
        <v>1</v>
      </c>
      <c r="J258" s="23">
        <v>1</v>
      </c>
      <c r="K258" s="28">
        <v>1</v>
      </c>
      <c r="L258" s="25">
        <f t="shared" si="28"/>
        <v>3</v>
      </c>
      <c r="S258" s="2" t="s">
        <v>222</v>
      </c>
      <c r="T258" s="2" t="s">
        <v>366</v>
      </c>
      <c r="U258" s="1" t="s">
        <v>17</v>
      </c>
    </row>
    <row r="259" spans="2:21" x14ac:dyDescent="0.35">
      <c r="B259" s="226"/>
      <c r="C259" s="22" t="s">
        <v>11</v>
      </c>
      <c r="D259" s="23" t="s">
        <v>370</v>
      </c>
      <c r="E259" s="24" t="s">
        <v>25</v>
      </c>
      <c r="F259" s="25">
        <v>1</v>
      </c>
      <c r="G259" s="18" t="str">
        <f t="shared" si="27"/>
        <v>Interclub - Masters - 55-59 - Women's 100m Manikin Carry with Fins</v>
      </c>
      <c r="I259" s="27">
        <v>1</v>
      </c>
      <c r="J259" s="23">
        <v>1</v>
      </c>
      <c r="K259" s="28">
        <v>1</v>
      </c>
      <c r="L259" s="25">
        <f t="shared" si="28"/>
        <v>3</v>
      </c>
      <c r="S259" s="2" t="s">
        <v>222</v>
      </c>
      <c r="T259" s="2" t="s">
        <v>366</v>
      </c>
      <c r="U259" s="1" t="s">
        <v>14</v>
      </c>
    </row>
    <row r="260" spans="2:21" x14ac:dyDescent="0.35">
      <c r="B260" s="226"/>
      <c r="C260" s="27" t="s">
        <v>15</v>
      </c>
      <c r="D260" s="23" t="s">
        <v>371</v>
      </c>
      <c r="E260" s="24" t="s">
        <v>25</v>
      </c>
      <c r="F260" s="25">
        <v>1</v>
      </c>
      <c r="G260" s="18" t="str">
        <f t="shared" si="27"/>
        <v>Interclub - Masters - 55-59 - Men's 100m Manikin Carry with Fins</v>
      </c>
      <c r="I260" s="27">
        <v>1</v>
      </c>
      <c r="J260" s="23">
        <v>1</v>
      </c>
      <c r="K260" s="28">
        <v>1</v>
      </c>
      <c r="L260" s="25">
        <f t="shared" si="28"/>
        <v>3</v>
      </c>
      <c r="S260" s="2" t="s">
        <v>222</v>
      </c>
      <c r="T260" s="2" t="s">
        <v>366</v>
      </c>
      <c r="U260" s="1" t="s">
        <v>17</v>
      </c>
    </row>
    <row r="261" spans="2:21" x14ac:dyDescent="0.35">
      <c r="B261" s="226"/>
      <c r="C261" s="19" t="s">
        <v>11</v>
      </c>
      <c r="D261" s="23" t="s">
        <v>372</v>
      </c>
      <c r="E261" s="24" t="s">
        <v>28</v>
      </c>
      <c r="F261" s="17">
        <v>1</v>
      </c>
      <c r="G261" s="18" t="str">
        <f t="shared" si="27"/>
        <v>Interclub - Masters - 55-59 - Women's 100m Manikin Tow with Fins</v>
      </c>
      <c r="H261" s="67"/>
      <c r="I261" s="19">
        <v>1</v>
      </c>
      <c r="J261" s="15">
        <v>1</v>
      </c>
      <c r="K261" s="20">
        <v>1</v>
      </c>
      <c r="L261" s="17">
        <f t="shared" si="28"/>
        <v>3</v>
      </c>
      <c r="M261" s="66"/>
      <c r="S261" s="2" t="s">
        <v>222</v>
      </c>
      <c r="T261" s="2" t="s">
        <v>366</v>
      </c>
      <c r="U261" s="1" t="s">
        <v>14</v>
      </c>
    </row>
    <row r="262" spans="2:21" x14ac:dyDescent="0.35">
      <c r="B262" s="226"/>
      <c r="C262" s="27" t="s">
        <v>15</v>
      </c>
      <c r="D262" s="23" t="s">
        <v>373</v>
      </c>
      <c r="E262" s="24" t="s">
        <v>28</v>
      </c>
      <c r="F262" s="25">
        <v>1</v>
      </c>
      <c r="G262" s="18" t="str">
        <f t="shared" si="27"/>
        <v>Interclub - Masters - 55-59 - Men's 100m Manikin Tow with Fins</v>
      </c>
      <c r="H262" s="67"/>
      <c r="I262" s="27">
        <v>1</v>
      </c>
      <c r="J262" s="23">
        <v>1</v>
      </c>
      <c r="K262" s="28">
        <v>1</v>
      </c>
      <c r="L262" s="25">
        <f t="shared" si="28"/>
        <v>3</v>
      </c>
      <c r="M262" s="66"/>
      <c r="S262" s="2" t="s">
        <v>222</v>
      </c>
      <c r="T262" s="2" t="s">
        <v>366</v>
      </c>
      <c r="U262" s="1" t="s">
        <v>17</v>
      </c>
    </row>
    <row r="263" spans="2:21" x14ac:dyDescent="0.35">
      <c r="B263" s="226"/>
      <c r="C263" s="27" t="s">
        <v>11</v>
      </c>
      <c r="D263" s="23" t="s">
        <v>374</v>
      </c>
      <c r="E263" s="24" t="s">
        <v>34</v>
      </c>
      <c r="F263" s="25">
        <v>2</v>
      </c>
      <c r="G263" s="18" t="str">
        <f t="shared" si="27"/>
        <v>Interclub - Masters - 55-59 - Women's Line Throw</v>
      </c>
      <c r="H263" s="67"/>
      <c r="I263" s="27">
        <v>2</v>
      </c>
      <c r="J263" s="23">
        <v>2</v>
      </c>
      <c r="K263" s="28">
        <v>2</v>
      </c>
      <c r="L263" s="25">
        <f t="shared" si="28"/>
        <v>6</v>
      </c>
      <c r="M263" s="66"/>
      <c r="S263" s="2" t="s">
        <v>222</v>
      </c>
      <c r="T263" s="2" t="s">
        <v>366</v>
      </c>
      <c r="U263" s="1" t="s">
        <v>14</v>
      </c>
    </row>
    <row r="264" spans="2:21" ht="10.5" thickBot="1" x14ac:dyDescent="0.4">
      <c r="B264" s="227"/>
      <c r="C264" s="34" t="s">
        <v>15</v>
      </c>
      <c r="D264" s="35" t="s">
        <v>375</v>
      </c>
      <c r="E264" s="31" t="s">
        <v>34</v>
      </c>
      <c r="F264" s="32">
        <v>2</v>
      </c>
      <c r="G264" s="33" t="str">
        <f t="shared" si="27"/>
        <v>Interclub - Masters - 55-59 - Men's Line Throw</v>
      </c>
      <c r="H264" s="67"/>
      <c r="I264" s="34">
        <v>2</v>
      </c>
      <c r="J264" s="35">
        <v>2</v>
      </c>
      <c r="K264" s="36">
        <v>2</v>
      </c>
      <c r="L264" s="32">
        <f t="shared" si="28"/>
        <v>6</v>
      </c>
      <c r="M264" s="66"/>
      <c r="S264" s="2" t="s">
        <v>222</v>
      </c>
      <c r="T264" s="2" t="s">
        <v>366</v>
      </c>
      <c r="U264" s="1" t="s">
        <v>17</v>
      </c>
    </row>
    <row r="265" spans="2:21" x14ac:dyDescent="0.35">
      <c r="B265" s="225" t="s">
        <v>263</v>
      </c>
      <c r="C265" s="42" t="s">
        <v>11</v>
      </c>
      <c r="D265" s="15" t="s">
        <v>376</v>
      </c>
      <c r="E265" s="44" t="s">
        <v>50</v>
      </c>
      <c r="F265" s="21">
        <v>1</v>
      </c>
      <c r="G265" s="18" t="str">
        <f t="shared" si="27"/>
        <v>Interclub - Masters - 55-59 - Women's Surf Race</v>
      </c>
      <c r="I265" s="42">
        <v>1</v>
      </c>
      <c r="J265" s="43">
        <v>1</v>
      </c>
      <c r="K265" s="46">
        <v>1</v>
      </c>
      <c r="L265" s="21">
        <f>SUM(I265:K265)</f>
        <v>3</v>
      </c>
      <c r="S265" s="2" t="s">
        <v>222</v>
      </c>
      <c r="T265" s="2" t="s">
        <v>366</v>
      </c>
      <c r="U265" s="1" t="s">
        <v>14</v>
      </c>
    </row>
    <row r="266" spans="2:21" x14ac:dyDescent="0.35">
      <c r="B266" s="226"/>
      <c r="C266" s="27" t="s">
        <v>15</v>
      </c>
      <c r="D266" s="23" t="s">
        <v>377</v>
      </c>
      <c r="E266" s="24" t="s">
        <v>50</v>
      </c>
      <c r="F266" s="25">
        <v>1</v>
      </c>
      <c r="G266" s="18" t="str">
        <f t="shared" si="27"/>
        <v>Interclub - Masters - 55-59 - Men's Surf Race</v>
      </c>
      <c r="I266" s="19">
        <v>1</v>
      </c>
      <c r="J266" s="15">
        <v>1</v>
      </c>
      <c r="K266" s="20">
        <v>1</v>
      </c>
      <c r="L266" s="25">
        <f t="shared" ref="L266:L280" si="29">SUM(I266:K266)</f>
        <v>3</v>
      </c>
      <c r="S266" s="2" t="s">
        <v>222</v>
      </c>
      <c r="T266" s="2" t="s">
        <v>366</v>
      </c>
      <c r="U266" s="1" t="s">
        <v>17</v>
      </c>
    </row>
    <row r="267" spans="2:21" x14ac:dyDescent="0.35">
      <c r="B267" s="226"/>
      <c r="C267" s="27" t="s">
        <v>11</v>
      </c>
      <c r="D267" s="23" t="s">
        <v>378</v>
      </c>
      <c r="E267" s="24" t="s">
        <v>53</v>
      </c>
      <c r="F267" s="25">
        <v>1</v>
      </c>
      <c r="G267" s="18" t="str">
        <f t="shared" si="27"/>
        <v>Interclub - Masters - 55-59 - Women's Board Race</v>
      </c>
      <c r="I267" s="19">
        <v>1</v>
      </c>
      <c r="J267" s="15">
        <v>1</v>
      </c>
      <c r="K267" s="20">
        <v>1</v>
      </c>
      <c r="L267" s="25">
        <f t="shared" si="29"/>
        <v>3</v>
      </c>
      <c r="S267" s="2" t="s">
        <v>222</v>
      </c>
      <c r="T267" s="2" t="s">
        <v>366</v>
      </c>
      <c r="U267" s="1" t="s">
        <v>14</v>
      </c>
    </row>
    <row r="268" spans="2:21" x14ac:dyDescent="0.35">
      <c r="B268" s="226"/>
      <c r="C268" s="27" t="s">
        <v>15</v>
      </c>
      <c r="D268" s="23" t="s">
        <v>379</v>
      </c>
      <c r="E268" s="24" t="s">
        <v>53</v>
      </c>
      <c r="F268" s="25">
        <v>1</v>
      </c>
      <c r="G268" s="18" t="str">
        <f t="shared" si="27"/>
        <v>Interclub - Masters - 55-59 - Men's Board Race</v>
      </c>
      <c r="I268" s="19">
        <v>1</v>
      </c>
      <c r="J268" s="15">
        <v>1</v>
      </c>
      <c r="K268" s="20">
        <v>1</v>
      </c>
      <c r="L268" s="25">
        <f t="shared" si="29"/>
        <v>3</v>
      </c>
      <c r="S268" s="2" t="s">
        <v>222</v>
      </c>
      <c r="T268" s="2" t="s">
        <v>366</v>
      </c>
      <c r="U268" s="1" t="s">
        <v>17</v>
      </c>
    </row>
    <row r="269" spans="2:21" x14ac:dyDescent="0.35">
      <c r="B269" s="226"/>
      <c r="C269" s="27" t="s">
        <v>11</v>
      </c>
      <c r="D269" s="23" t="s">
        <v>380</v>
      </c>
      <c r="E269" s="24" t="s">
        <v>56</v>
      </c>
      <c r="F269" s="25">
        <v>1</v>
      </c>
      <c r="G269" s="18" t="str">
        <f t="shared" si="27"/>
        <v>Interclub - Masters - 55-59 - Women's Surf Ski Race</v>
      </c>
      <c r="I269" s="19">
        <v>1</v>
      </c>
      <c r="J269" s="15">
        <v>1</v>
      </c>
      <c r="K269" s="20">
        <v>1</v>
      </c>
      <c r="L269" s="25">
        <f t="shared" si="29"/>
        <v>3</v>
      </c>
      <c r="S269" s="2" t="s">
        <v>222</v>
      </c>
      <c r="T269" s="2" t="s">
        <v>366</v>
      </c>
      <c r="U269" s="1" t="s">
        <v>14</v>
      </c>
    </row>
    <row r="270" spans="2:21" x14ac:dyDescent="0.35">
      <c r="B270" s="226"/>
      <c r="C270" s="27" t="s">
        <v>15</v>
      </c>
      <c r="D270" s="23" t="s">
        <v>381</v>
      </c>
      <c r="E270" s="24" t="s">
        <v>56</v>
      </c>
      <c r="F270" s="25">
        <v>1</v>
      </c>
      <c r="G270" s="18" t="str">
        <f t="shared" si="27"/>
        <v>Interclub - Masters - 55-59 - Men's Surf Ski Race</v>
      </c>
      <c r="I270" s="19">
        <v>1</v>
      </c>
      <c r="J270" s="15">
        <v>1</v>
      </c>
      <c r="K270" s="20">
        <v>1</v>
      </c>
      <c r="L270" s="25">
        <f t="shared" si="29"/>
        <v>3</v>
      </c>
      <c r="S270" s="2" t="s">
        <v>222</v>
      </c>
      <c r="T270" s="2" t="s">
        <v>366</v>
      </c>
      <c r="U270" s="1" t="s">
        <v>17</v>
      </c>
    </row>
    <row r="271" spans="2:21" x14ac:dyDescent="0.35">
      <c r="B271" s="226"/>
      <c r="C271" s="27" t="s">
        <v>11</v>
      </c>
      <c r="D271" s="23" t="s">
        <v>382</v>
      </c>
      <c r="E271" s="24" t="s">
        <v>59</v>
      </c>
      <c r="F271" s="25">
        <v>1</v>
      </c>
      <c r="G271" s="18" t="str">
        <f t="shared" si="27"/>
        <v>Interclub - Masters - 55-59 - Women's Oceanwoman</v>
      </c>
      <c r="I271" s="19">
        <v>1</v>
      </c>
      <c r="J271" s="15">
        <v>1</v>
      </c>
      <c r="K271" s="20">
        <v>1</v>
      </c>
      <c r="L271" s="25">
        <f t="shared" si="29"/>
        <v>3</v>
      </c>
      <c r="S271" s="2" t="s">
        <v>222</v>
      </c>
      <c r="T271" s="2" t="s">
        <v>366</v>
      </c>
      <c r="U271" s="1" t="s">
        <v>14</v>
      </c>
    </row>
    <row r="272" spans="2:21" x14ac:dyDescent="0.35">
      <c r="B272" s="226"/>
      <c r="C272" s="27" t="s">
        <v>15</v>
      </c>
      <c r="D272" s="23" t="s">
        <v>383</v>
      </c>
      <c r="E272" s="24" t="s">
        <v>61</v>
      </c>
      <c r="F272" s="25">
        <v>1</v>
      </c>
      <c r="G272" s="18" t="str">
        <f t="shared" si="27"/>
        <v>Interclub - Masters - 55-59 - Men's Oceanman</v>
      </c>
      <c r="I272" s="19">
        <v>1</v>
      </c>
      <c r="J272" s="15">
        <v>1</v>
      </c>
      <c r="K272" s="20">
        <v>1</v>
      </c>
      <c r="L272" s="25">
        <f t="shared" si="29"/>
        <v>3</v>
      </c>
      <c r="S272" s="2" t="s">
        <v>222</v>
      </c>
      <c r="T272" s="2" t="s">
        <v>366</v>
      </c>
      <c r="U272" s="1" t="s">
        <v>17</v>
      </c>
    </row>
    <row r="273" spans="2:21" x14ac:dyDescent="0.35">
      <c r="B273" s="226"/>
      <c r="C273" s="27" t="s">
        <v>11</v>
      </c>
      <c r="D273" s="23" t="s">
        <v>384</v>
      </c>
      <c r="E273" s="24" t="s">
        <v>63</v>
      </c>
      <c r="F273" s="25">
        <v>1</v>
      </c>
      <c r="G273" s="18" t="str">
        <f t="shared" si="27"/>
        <v>Interclub - Masters - 55-59 - Women's Beach Flags</v>
      </c>
      <c r="I273" s="19">
        <v>1</v>
      </c>
      <c r="J273" s="15">
        <v>1</v>
      </c>
      <c r="K273" s="20">
        <v>1</v>
      </c>
      <c r="L273" s="25">
        <f t="shared" si="29"/>
        <v>3</v>
      </c>
      <c r="S273" s="2" t="s">
        <v>222</v>
      </c>
      <c r="T273" s="2" t="s">
        <v>366</v>
      </c>
      <c r="U273" s="1" t="s">
        <v>14</v>
      </c>
    </row>
    <row r="274" spans="2:21" x14ac:dyDescent="0.35">
      <c r="B274" s="226"/>
      <c r="C274" s="27" t="s">
        <v>15</v>
      </c>
      <c r="D274" s="23" t="s">
        <v>385</v>
      </c>
      <c r="E274" s="24" t="s">
        <v>63</v>
      </c>
      <c r="F274" s="25">
        <v>1</v>
      </c>
      <c r="G274" s="18" t="str">
        <f t="shared" si="27"/>
        <v>Interclub - Masters - 55-59 - Men's Beach Flags</v>
      </c>
      <c r="I274" s="19">
        <v>1</v>
      </c>
      <c r="J274" s="15">
        <v>1</v>
      </c>
      <c r="K274" s="20">
        <v>1</v>
      </c>
      <c r="L274" s="25">
        <f t="shared" si="29"/>
        <v>3</v>
      </c>
      <c r="S274" s="2" t="s">
        <v>222</v>
      </c>
      <c r="T274" s="2" t="s">
        <v>366</v>
      </c>
      <c r="U274" s="1" t="s">
        <v>17</v>
      </c>
    </row>
    <row r="275" spans="2:21" x14ac:dyDescent="0.35">
      <c r="B275" s="226"/>
      <c r="C275" s="27" t="s">
        <v>11</v>
      </c>
      <c r="D275" s="23" t="s">
        <v>386</v>
      </c>
      <c r="E275" s="24" t="s">
        <v>66</v>
      </c>
      <c r="F275" s="25">
        <v>1</v>
      </c>
      <c r="G275" s="18" t="str">
        <f t="shared" si="27"/>
        <v>Interclub - Masters - 55-59 - Women's Beach Sprint</v>
      </c>
      <c r="I275" s="19">
        <v>1</v>
      </c>
      <c r="J275" s="15">
        <v>1</v>
      </c>
      <c r="K275" s="20">
        <v>1</v>
      </c>
      <c r="L275" s="25">
        <f t="shared" si="29"/>
        <v>3</v>
      </c>
      <c r="S275" s="2" t="s">
        <v>222</v>
      </c>
      <c r="T275" s="2" t="s">
        <v>366</v>
      </c>
      <c r="U275" s="1" t="s">
        <v>14</v>
      </c>
    </row>
    <row r="276" spans="2:21" x14ac:dyDescent="0.35">
      <c r="B276" s="226"/>
      <c r="C276" s="27" t="s">
        <v>15</v>
      </c>
      <c r="D276" s="23" t="s">
        <v>387</v>
      </c>
      <c r="E276" s="24" t="s">
        <v>66</v>
      </c>
      <c r="F276" s="25">
        <v>1</v>
      </c>
      <c r="G276" s="18" t="str">
        <f t="shared" si="27"/>
        <v>Interclub - Masters - 55-59 - Men's Beach Sprint</v>
      </c>
      <c r="I276" s="19">
        <v>1</v>
      </c>
      <c r="J276" s="15">
        <v>1</v>
      </c>
      <c r="K276" s="20">
        <v>1</v>
      </c>
      <c r="L276" s="25">
        <f t="shared" si="29"/>
        <v>3</v>
      </c>
      <c r="S276" s="2" t="s">
        <v>222</v>
      </c>
      <c r="T276" s="2" t="s">
        <v>366</v>
      </c>
      <c r="U276" s="1" t="s">
        <v>17</v>
      </c>
    </row>
    <row r="277" spans="2:21" x14ac:dyDescent="0.35">
      <c r="B277" s="226"/>
      <c r="C277" s="27" t="s">
        <v>11</v>
      </c>
      <c r="D277" s="23" t="s">
        <v>388</v>
      </c>
      <c r="E277" s="24" t="s">
        <v>246</v>
      </c>
      <c r="F277" s="25">
        <v>1</v>
      </c>
      <c r="G277" s="18" t="str">
        <f t="shared" si="27"/>
        <v>Interclub - Masters - 55-59 - Women's 2km Beach Run</v>
      </c>
      <c r="I277" s="19">
        <v>1</v>
      </c>
      <c r="J277" s="15">
        <v>1</v>
      </c>
      <c r="K277" s="20">
        <v>1</v>
      </c>
      <c r="L277" s="25">
        <f t="shared" si="29"/>
        <v>3</v>
      </c>
      <c r="S277" s="2" t="s">
        <v>222</v>
      </c>
      <c r="T277" s="2" t="s">
        <v>366</v>
      </c>
      <c r="U277" s="1" t="s">
        <v>14</v>
      </c>
    </row>
    <row r="278" spans="2:21" x14ac:dyDescent="0.35">
      <c r="B278" s="226"/>
      <c r="C278" s="27" t="s">
        <v>15</v>
      </c>
      <c r="D278" s="23" t="s">
        <v>389</v>
      </c>
      <c r="E278" s="24" t="s">
        <v>246</v>
      </c>
      <c r="F278" s="25">
        <v>1</v>
      </c>
      <c r="G278" s="18" t="str">
        <f t="shared" si="27"/>
        <v>Interclub - Masters - 55-59 - Men's 2km Beach Run</v>
      </c>
      <c r="I278" s="19">
        <v>1</v>
      </c>
      <c r="J278" s="15">
        <v>1</v>
      </c>
      <c r="K278" s="20">
        <v>1</v>
      </c>
      <c r="L278" s="25">
        <f t="shared" si="29"/>
        <v>3</v>
      </c>
      <c r="S278" s="2" t="s">
        <v>222</v>
      </c>
      <c r="T278" s="2" t="s">
        <v>366</v>
      </c>
      <c r="U278" s="1" t="s">
        <v>17</v>
      </c>
    </row>
    <row r="279" spans="2:21" x14ac:dyDescent="0.35">
      <c r="B279" s="226"/>
      <c r="C279" s="27" t="s">
        <v>11</v>
      </c>
      <c r="D279" s="23" t="s">
        <v>390</v>
      </c>
      <c r="E279" s="24" t="s">
        <v>69</v>
      </c>
      <c r="F279" s="25">
        <v>2</v>
      </c>
      <c r="G279" s="18" t="str">
        <f t="shared" si="27"/>
        <v>Interclub - Masters - 55-59 - Women's Board Rescue</v>
      </c>
      <c r="I279" s="19">
        <v>2</v>
      </c>
      <c r="J279" s="15">
        <v>2</v>
      </c>
      <c r="K279" s="20">
        <v>2</v>
      </c>
      <c r="L279" s="25">
        <f t="shared" si="29"/>
        <v>6</v>
      </c>
      <c r="S279" s="2" t="s">
        <v>222</v>
      </c>
      <c r="T279" s="2" t="s">
        <v>366</v>
      </c>
      <c r="U279" s="1" t="s">
        <v>14</v>
      </c>
    </row>
    <row r="280" spans="2:21" ht="10.5" thickBot="1" x14ac:dyDescent="0.4">
      <c r="B280" s="227"/>
      <c r="C280" s="34" t="s">
        <v>15</v>
      </c>
      <c r="D280" s="23" t="s">
        <v>391</v>
      </c>
      <c r="E280" s="31" t="s">
        <v>69</v>
      </c>
      <c r="F280" s="32">
        <v>2</v>
      </c>
      <c r="G280" s="55" t="str">
        <f t="shared" si="27"/>
        <v>Interclub - Masters - 55-59 - Men's Board Rescue</v>
      </c>
      <c r="I280" s="56">
        <v>2</v>
      </c>
      <c r="J280" s="57">
        <v>2</v>
      </c>
      <c r="K280" s="58">
        <v>2</v>
      </c>
      <c r="L280" s="32">
        <f t="shared" si="29"/>
        <v>6</v>
      </c>
      <c r="S280" s="2" t="s">
        <v>222</v>
      </c>
      <c r="T280" s="2" t="s">
        <v>366</v>
      </c>
      <c r="U280" s="1" t="s">
        <v>17</v>
      </c>
    </row>
    <row r="281" spans="2:21" ht="10.8" thickBot="1" x14ac:dyDescent="0.45">
      <c r="B281" s="37" t="s">
        <v>47</v>
      </c>
      <c r="C281" s="38"/>
      <c r="D281" s="38"/>
      <c r="E281" s="38"/>
      <c r="F281" s="38"/>
      <c r="G281" s="38"/>
      <c r="H281" s="39"/>
      <c r="I281" s="40">
        <f>SUM(I255:I280)</f>
        <v>30</v>
      </c>
      <c r="J281" s="41">
        <f>SUM(J255:J280)</f>
        <v>30</v>
      </c>
      <c r="K281" s="11">
        <f>SUM(K255:K280)</f>
        <v>30</v>
      </c>
      <c r="L281" s="12">
        <f>SUM(L255:L280)</f>
        <v>90</v>
      </c>
      <c r="S281" s="1"/>
      <c r="T281" s="1"/>
    </row>
    <row r="282" spans="2:21" ht="10.5" thickBot="1" x14ac:dyDescent="0.4">
      <c r="I282" s="1"/>
      <c r="S282" s="1"/>
      <c r="T282" s="1"/>
    </row>
    <row r="283" spans="2:21" ht="10.8" thickBot="1" x14ac:dyDescent="0.45">
      <c r="B283" s="228" t="s">
        <v>392</v>
      </c>
      <c r="C283" s="229"/>
      <c r="D283" s="229"/>
      <c r="E283" s="229"/>
      <c r="F283" s="8" t="s">
        <v>4</v>
      </c>
      <c r="G283" s="8" t="s">
        <v>251</v>
      </c>
      <c r="I283" s="40" t="s">
        <v>6</v>
      </c>
      <c r="J283" s="10" t="s">
        <v>7</v>
      </c>
      <c r="K283" s="11" t="s">
        <v>8</v>
      </c>
      <c r="L283" s="59" t="s">
        <v>9</v>
      </c>
      <c r="M283" s="13"/>
      <c r="N283" s="13"/>
      <c r="O283" s="13"/>
      <c r="P283" s="13"/>
      <c r="Q283" s="13"/>
      <c r="R283" s="13"/>
      <c r="S283" s="1"/>
      <c r="T283" s="1"/>
    </row>
    <row r="284" spans="2:21" x14ac:dyDescent="0.35">
      <c r="B284" s="225" t="s">
        <v>10</v>
      </c>
      <c r="C284" s="49" t="s">
        <v>11</v>
      </c>
      <c r="D284" s="43" t="s">
        <v>393</v>
      </c>
      <c r="E284" s="44" t="s">
        <v>365</v>
      </c>
      <c r="F284" s="21">
        <v>1</v>
      </c>
      <c r="G284" s="69" t="str">
        <f t="shared" ref="G284:G309" si="30">CONCATENATE(S284,T284,U284,E284)</f>
        <v>Interclub - Masters - 60-64 - Women's 100m Obstacle Swim</v>
      </c>
      <c r="I284" s="42">
        <v>1</v>
      </c>
      <c r="J284" s="43">
        <v>1</v>
      </c>
      <c r="K284" s="46">
        <v>1</v>
      </c>
      <c r="L284" s="21">
        <f>SUM(I284:K284)</f>
        <v>3</v>
      </c>
      <c r="S284" s="2" t="s">
        <v>222</v>
      </c>
      <c r="T284" s="2" t="s">
        <v>394</v>
      </c>
      <c r="U284" s="1" t="s">
        <v>14</v>
      </c>
    </row>
    <row r="285" spans="2:21" x14ac:dyDescent="0.35">
      <c r="B285" s="226"/>
      <c r="C285" s="27" t="s">
        <v>15</v>
      </c>
      <c r="D285" s="23" t="s">
        <v>395</v>
      </c>
      <c r="E285" s="24" t="s">
        <v>365</v>
      </c>
      <c r="F285" s="25">
        <v>1</v>
      </c>
      <c r="G285" s="60" t="str">
        <f t="shared" si="30"/>
        <v>Interclub - Masters - 60-64 - Men's 100m Obstacle Swim</v>
      </c>
      <c r="I285" s="27">
        <v>1</v>
      </c>
      <c r="J285" s="23">
        <v>1</v>
      </c>
      <c r="K285" s="28">
        <v>1</v>
      </c>
      <c r="L285" s="25">
        <f>SUM(I285:K285)</f>
        <v>3</v>
      </c>
      <c r="S285" s="2" t="s">
        <v>222</v>
      </c>
      <c r="T285" s="2" t="s">
        <v>394</v>
      </c>
      <c r="U285" s="1" t="s">
        <v>17</v>
      </c>
    </row>
    <row r="286" spans="2:21" x14ac:dyDescent="0.35">
      <c r="B286" s="226"/>
      <c r="C286" s="14" t="s">
        <v>11</v>
      </c>
      <c r="D286" s="23" t="s">
        <v>396</v>
      </c>
      <c r="E286" s="24" t="s">
        <v>19</v>
      </c>
      <c r="F286" s="17">
        <v>1</v>
      </c>
      <c r="G286" s="60" t="str">
        <f t="shared" si="30"/>
        <v>Interclub - Masters - 60-64 - Women's 50m Manikin Carry</v>
      </c>
      <c r="I286" s="19">
        <v>1</v>
      </c>
      <c r="J286" s="15">
        <v>1</v>
      </c>
      <c r="K286" s="20">
        <v>1</v>
      </c>
      <c r="L286" s="17">
        <f t="shared" ref="L286:L293" si="31">SUM(I286:K286)</f>
        <v>3</v>
      </c>
      <c r="S286" s="2" t="s">
        <v>222</v>
      </c>
      <c r="T286" s="2" t="s">
        <v>394</v>
      </c>
      <c r="U286" s="1" t="s">
        <v>14</v>
      </c>
    </row>
    <row r="287" spans="2:21" x14ac:dyDescent="0.35">
      <c r="B287" s="226"/>
      <c r="C287" s="22" t="s">
        <v>15</v>
      </c>
      <c r="D287" s="23" t="s">
        <v>397</v>
      </c>
      <c r="E287" s="24" t="s">
        <v>19</v>
      </c>
      <c r="F287" s="25">
        <v>1</v>
      </c>
      <c r="G287" s="60" t="str">
        <f t="shared" si="30"/>
        <v>Interclub - Masters - 60-64 - Men's 50m Manikin Carry</v>
      </c>
      <c r="I287" s="27">
        <v>1</v>
      </c>
      <c r="J287" s="23">
        <v>1</v>
      </c>
      <c r="K287" s="28">
        <v>1</v>
      </c>
      <c r="L287" s="25">
        <f t="shared" si="31"/>
        <v>3</v>
      </c>
      <c r="S287" s="2" t="s">
        <v>222</v>
      </c>
      <c r="T287" s="2" t="s">
        <v>394</v>
      </c>
      <c r="U287" s="1" t="s">
        <v>17</v>
      </c>
    </row>
    <row r="288" spans="2:21" x14ac:dyDescent="0.35">
      <c r="B288" s="226"/>
      <c r="C288" s="22" t="s">
        <v>11</v>
      </c>
      <c r="D288" s="23" t="s">
        <v>398</v>
      </c>
      <c r="E288" s="24" t="s">
        <v>25</v>
      </c>
      <c r="F288" s="25">
        <v>1</v>
      </c>
      <c r="G288" s="60" t="str">
        <f t="shared" si="30"/>
        <v>Interclub - Masters - 60-64 - Women's 100m Manikin Carry with Fins</v>
      </c>
      <c r="I288" s="27">
        <v>1</v>
      </c>
      <c r="J288" s="23">
        <v>1</v>
      </c>
      <c r="K288" s="28">
        <v>1</v>
      </c>
      <c r="L288" s="25">
        <f t="shared" si="31"/>
        <v>3</v>
      </c>
      <c r="S288" s="2" t="s">
        <v>222</v>
      </c>
      <c r="T288" s="2" t="s">
        <v>394</v>
      </c>
      <c r="U288" s="1" t="s">
        <v>14</v>
      </c>
    </row>
    <row r="289" spans="2:21" x14ac:dyDescent="0.35">
      <c r="B289" s="226"/>
      <c r="C289" s="27" t="s">
        <v>15</v>
      </c>
      <c r="D289" s="23" t="s">
        <v>399</v>
      </c>
      <c r="E289" s="24" t="s">
        <v>25</v>
      </c>
      <c r="F289" s="25">
        <v>1</v>
      </c>
      <c r="G289" s="60" t="str">
        <f t="shared" si="30"/>
        <v>Interclub - Masters - 60-64 - Men's 100m Manikin Carry with Fins</v>
      </c>
      <c r="I289" s="27">
        <v>1</v>
      </c>
      <c r="J289" s="23">
        <v>1</v>
      </c>
      <c r="K289" s="28">
        <v>1</v>
      </c>
      <c r="L289" s="25">
        <f t="shared" si="31"/>
        <v>3</v>
      </c>
      <c r="S289" s="2" t="s">
        <v>222</v>
      </c>
      <c r="T289" s="2" t="s">
        <v>394</v>
      </c>
      <c r="U289" s="1" t="s">
        <v>17</v>
      </c>
    </row>
    <row r="290" spans="2:21" x14ac:dyDescent="0.35">
      <c r="B290" s="226"/>
      <c r="C290" s="19" t="s">
        <v>11</v>
      </c>
      <c r="D290" s="23" t="s">
        <v>400</v>
      </c>
      <c r="E290" s="24" t="s">
        <v>28</v>
      </c>
      <c r="F290" s="17">
        <v>1</v>
      </c>
      <c r="G290" s="60" t="str">
        <f t="shared" si="30"/>
        <v>Interclub - Masters - 60-64 - Women's 100m Manikin Tow with Fins</v>
      </c>
      <c r="H290" s="67"/>
      <c r="I290" s="19">
        <v>1</v>
      </c>
      <c r="J290" s="15">
        <v>1</v>
      </c>
      <c r="K290" s="20">
        <v>1</v>
      </c>
      <c r="L290" s="17">
        <f t="shared" si="31"/>
        <v>3</v>
      </c>
      <c r="S290" s="2" t="s">
        <v>222</v>
      </c>
      <c r="T290" s="2" t="s">
        <v>394</v>
      </c>
      <c r="U290" s="1" t="s">
        <v>14</v>
      </c>
    </row>
    <row r="291" spans="2:21" x14ac:dyDescent="0.35">
      <c r="B291" s="226"/>
      <c r="C291" s="27" t="s">
        <v>15</v>
      </c>
      <c r="D291" s="23" t="s">
        <v>401</v>
      </c>
      <c r="E291" s="24" t="s">
        <v>28</v>
      </c>
      <c r="F291" s="25">
        <v>1</v>
      </c>
      <c r="G291" s="60" t="str">
        <f t="shared" si="30"/>
        <v>Interclub - Masters - 60-64 - Men's 100m Manikin Tow with Fins</v>
      </c>
      <c r="H291" s="67"/>
      <c r="I291" s="27">
        <v>1</v>
      </c>
      <c r="J291" s="23">
        <v>1</v>
      </c>
      <c r="K291" s="28">
        <v>1</v>
      </c>
      <c r="L291" s="25">
        <f t="shared" si="31"/>
        <v>3</v>
      </c>
      <c r="S291" s="2" t="s">
        <v>222</v>
      </c>
      <c r="T291" s="2" t="s">
        <v>394</v>
      </c>
      <c r="U291" s="1" t="s">
        <v>17</v>
      </c>
    </row>
    <row r="292" spans="2:21" x14ac:dyDescent="0.35">
      <c r="B292" s="215"/>
      <c r="C292" s="27" t="s">
        <v>11</v>
      </c>
      <c r="D292" s="23" t="s">
        <v>402</v>
      </c>
      <c r="E292" s="24" t="s">
        <v>34</v>
      </c>
      <c r="F292" s="25">
        <v>2</v>
      </c>
      <c r="G292" s="60" t="str">
        <f t="shared" si="30"/>
        <v>Interclub - Masters - 60-64 - Women's Line Throw</v>
      </c>
      <c r="H292" s="67"/>
      <c r="I292" s="19">
        <v>2</v>
      </c>
      <c r="J292" s="15">
        <v>2</v>
      </c>
      <c r="K292" s="20">
        <v>2</v>
      </c>
      <c r="L292" s="17">
        <f t="shared" si="31"/>
        <v>6</v>
      </c>
      <c r="S292" s="2" t="s">
        <v>222</v>
      </c>
      <c r="T292" s="2" t="s">
        <v>394</v>
      </c>
      <c r="U292" s="1" t="s">
        <v>14</v>
      </c>
    </row>
    <row r="293" spans="2:21" ht="10.5" thickBot="1" x14ac:dyDescent="0.4">
      <c r="B293" s="215"/>
      <c r="C293" s="34" t="s">
        <v>15</v>
      </c>
      <c r="D293" s="35" t="s">
        <v>403</v>
      </c>
      <c r="E293" s="31" t="s">
        <v>34</v>
      </c>
      <c r="F293" s="32">
        <v>2</v>
      </c>
      <c r="G293" s="61" t="str">
        <f t="shared" si="30"/>
        <v>Interclub - Masters - 60-64 - Men's Line Throw</v>
      </c>
      <c r="H293" s="67"/>
      <c r="I293" s="19">
        <v>2</v>
      </c>
      <c r="J293" s="15">
        <v>2</v>
      </c>
      <c r="K293" s="20">
        <v>2</v>
      </c>
      <c r="L293" s="17">
        <f t="shared" si="31"/>
        <v>6</v>
      </c>
      <c r="S293" s="2" t="s">
        <v>222</v>
      </c>
      <c r="T293" s="2" t="s">
        <v>394</v>
      </c>
      <c r="U293" s="1" t="s">
        <v>17</v>
      </c>
    </row>
    <row r="294" spans="2:21" x14ac:dyDescent="0.35">
      <c r="B294" s="225" t="s">
        <v>263</v>
      </c>
      <c r="C294" s="42" t="s">
        <v>11</v>
      </c>
      <c r="D294" s="15" t="s">
        <v>404</v>
      </c>
      <c r="E294" s="44" t="s">
        <v>50</v>
      </c>
      <c r="F294" s="21">
        <v>1</v>
      </c>
      <c r="G294" s="60" t="str">
        <f t="shared" si="30"/>
        <v>Interclub - Masters - 60-64 - Women's Surf Race</v>
      </c>
      <c r="I294" s="42">
        <v>1</v>
      </c>
      <c r="J294" s="43">
        <v>1</v>
      </c>
      <c r="K294" s="46">
        <v>1</v>
      </c>
      <c r="L294" s="21">
        <f>SUM(I294:K294)</f>
        <v>3</v>
      </c>
      <c r="S294" s="2" t="s">
        <v>222</v>
      </c>
      <c r="T294" s="2" t="s">
        <v>394</v>
      </c>
      <c r="U294" s="1" t="s">
        <v>14</v>
      </c>
    </row>
    <row r="295" spans="2:21" x14ac:dyDescent="0.35">
      <c r="B295" s="226"/>
      <c r="C295" s="27" t="s">
        <v>15</v>
      </c>
      <c r="D295" s="23" t="s">
        <v>405</v>
      </c>
      <c r="E295" s="24" t="s">
        <v>50</v>
      </c>
      <c r="F295" s="25">
        <v>1</v>
      </c>
      <c r="G295" s="60" t="str">
        <f t="shared" si="30"/>
        <v>Interclub - Masters - 60-64 - Men's Surf Race</v>
      </c>
      <c r="I295" s="19">
        <v>1</v>
      </c>
      <c r="J295" s="15">
        <v>1</v>
      </c>
      <c r="K295" s="20">
        <v>1</v>
      </c>
      <c r="L295" s="25">
        <f t="shared" ref="L295:L305" si="32">SUM(I295:K295)</f>
        <v>3</v>
      </c>
      <c r="S295" s="2" t="s">
        <v>222</v>
      </c>
      <c r="T295" s="2" t="s">
        <v>394</v>
      </c>
      <c r="U295" s="1" t="s">
        <v>17</v>
      </c>
    </row>
    <row r="296" spans="2:21" x14ac:dyDescent="0.35">
      <c r="B296" s="226"/>
      <c r="C296" s="27" t="s">
        <v>11</v>
      </c>
      <c r="D296" s="23" t="s">
        <v>406</v>
      </c>
      <c r="E296" s="24" t="s">
        <v>53</v>
      </c>
      <c r="F296" s="25">
        <v>1</v>
      </c>
      <c r="G296" s="60" t="str">
        <f t="shared" si="30"/>
        <v>Interclub - Masters - 60-64 - Women's Board Race</v>
      </c>
      <c r="I296" s="19">
        <v>1</v>
      </c>
      <c r="J296" s="15">
        <v>1</v>
      </c>
      <c r="K296" s="20">
        <v>1</v>
      </c>
      <c r="L296" s="25">
        <f t="shared" si="32"/>
        <v>3</v>
      </c>
      <c r="S296" s="2" t="s">
        <v>222</v>
      </c>
      <c r="T296" s="2" t="s">
        <v>394</v>
      </c>
      <c r="U296" s="1" t="s">
        <v>14</v>
      </c>
    </row>
    <row r="297" spans="2:21" x14ac:dyDescent="0.35">
      <c r="B297" s="226"/>
      <c r="C297" s="27" t="s">
        <v>15</v>
      </c>
      <c r="D297" s="23" t="s">
        <v>407</v>
      </c>
      <c r="E297" s="24" t="s">
        <v>53</v>
      </c>
      <c r="F297" s="25">
        <v>1</v>
      </c>
      <c r="G297" s="60" t="str">
        <f t="shared" si="30"/>
        <v>Interclub - Masters - 60-64 - Men's Board Race</v>
      </c>
      <c r="I297" s="19">
        <v>1</v>
      </c>
      <c r="J297" s="15">
        <v>1</v>
      </c>
      <c r="K297" s="20">
        <v>1</v>
      </c>
      <c r="L297" s="25">
        <f t="shared" si="32"/>
        <v>3</v>
      </c>
      <c r="S297" s="2" t="s">
        <v>222</v>
      </c>
      <c r="T297" s="2" t="s">
        <v>394</v>
      </c>
      <c r="U297" s="1" t="s">
        <v>17</v>
      </c>
    </row>
    <row r="298" spans="2:21" x14ac:dyDescent="0.35">
      <c r="B298" s="226"/>
      <c r="C298" s="27" t="s">
        <v>11</v>
      </c>
      <c r="D298" s="23" t="s">
        <v>408</v>
      </c>
      <c r="E298" s="24" t="s">
        <v>56</v>
      </c>
      <c r="F298" s="25">
        <v>1</v>
      </c>
      <c r="G298" s="60" t="str">
        <f t="shared" si="30"/>
        <v>Interclub - Masters - 60-64 - Women's Surf Ski Race</v>
      </c>
      <c r="I298" s="19">
        <v>1</v>
      </c>
      <c r="J298" s="15">
        <v>1</v>
      </c>
      <c r="K298" s="20">
        <v>1</v>
      </c>
      <c r="L298" s="25">
        <f t="shared" si="32"/>
        <v>3</v>
      </c>
      <c r="S298" s="2" t="s">
        <v>222</v>
      </c>
      <c r="T298" s="2" t="s">
        <v>394</v>
      </c>
      <c r="U298" s="1" t="s">
        <v>14</v>
      </c>
    </row>
    <row r="299" spans="2:21" x14ac:dyDescent="0.35">
      <c r="B299" s="226"/>
      <c r="C299" s="27" t="s">
        <v>15</v>
      </c>
      <c r="D299" s="23" t="s">
        <v>409</v>
      </c>
      <c r="E299" s="24" t="s">
        <v>56</v>
      </c>
      <c r="F299" s="25">
        <v>1</v>
      </c>
      <c r="G299" s="60" t="str">
        <f t="shared" si="30"/>
        <v>Interclub - Masters - 60-64 - Men's Surf Ski Race</v>
      </c>
      <c r="I299" s="19">
        <v>1</v>
      </c>
      <c r="J299" s="15">
        <v>1</v>
      </c>
      <c r="K299" s="20">
        <v>1</v>
      </c>
      <c r="L299" s="25">
        <f t="shared" si="32"/>
        <v>3</v>
      </c>
      <c r="S299" s="2" t="s">
        <v>222</v>
      </c>
      <c r="T299" s="2" t="s">
        <v>394</v>
      </c>
      <c r="U299" s="1" t="s">
        <v>17</v>
      </c>
    </row>
    <row r="300" spans="2:21" x14ac:dyDescent="0.35">
      <c r="B300" s="226"/>
      <c r="C300" s="27" t="s">
        <v>11</v>
      </c>
      <c r="D300" s="23" t="s">
        <v>410</v>
      </c>
      <c r="E300" s="24" t="s">
        <v>59</v>
      </c>
      <c r="F300" s="25">
        <v>1</v>
      </c>
      <c r="G300" s="60" t="str">
        <f t="shared" si="30"/>
        <v>Interclub - Masters - 60-64 - Women's Oceanwoman</v>
      </c>
      <c r="I300" s="19">
        <v>1</v>
      </c>
      <c r="J300" s="15">
        <v>1</v>
      </c>
      <c r="K300" s="20">
        <v>1</v>
      </c>
      <c r="L300" s="25">
        <f t="shared" si="32"/>
        <v>3</v>
      </c>
      <c r="S300" s="2" t="s">
        <v>222</v>
      </c>
      <c r="T300" s="2" t="s">
        <v>394</v>
      </c>
      <c r="U300" s="1" t="s">
        <v>14</v>
      </c>
    </row>
    <row r="301" spans="2:21" x14ac:dyDescent="0.35">
      <c r="B301" s="226"/>
      <c r="C301" s="27" t="s">
        <v>15</v>
      </c>
      <c r="D301" s="23" t="s">
        <v>411</v>
      </c>
      <c r="E301" s="24" t="s">
        <v>61</v>
      </c>
      <c r="F301" s="25">
        <v>1</v>
      </c>
      <c r="G301" s="60" t="str">
        <f t="shared" si="30"/>
        <v>Interclub - Masters - 60-64 - Men's Oceanman</v>
      </c>
      <c r="I301" s="19">
        <v>1</v>
      </c>
      <c r="J301" s="15">
        <v>1</v>
      </c>
      <c r="K301" s="20">
        <v>1</v>
      </c>
      <c r="L301" s="25">
        <f t="shared" si="32"/>
        <v>3</v>
      </c>
      <c r="S301" s="2" t="s">
        <v>222</v>
      </c>
      <c r="T301" s="2" t="s">
        <v>394</v>
      </c>
      <c r="U301" s="1" t="s">
        <v>17</v>
      </c>
    </row>
    <row r="302" spans="2:21" x14ac:dyDescent="0.35">
      <c r="B302" s="226"/>
      <c r="C302" s="27" t="s">
        <v>11</v>
      </c>
      <c r="D302" s="23" t="s">
        <v>412</v>
      </c>
      <c r="E302" s="24" t="s">
        <v>63</v>
      </c>
      <c r="F302" s="25">
        <v>1</v>
      </c>
      <c r="G302" s="60" t="str">
        <f t="shared" si="30"/>
        <v>Interclub - Masters - 60-64 - Women's Beach Flags</v>
      </c>
      <c r="I302" s="19">
        <v>1</v>
      </c>
      <c r="J302" s="15">
        <v>1</v>
      </c>
      <c r="K302" s="20">
        <v>1</v>
      </c>
      <c r="L302" s="25">
        <f t="shared" si="32"/>
        <v>3</v>
      </c>
      <c r="S302" s="2" t="s">
        <v>222</v>
      </c>
      <c r="T302" s="2" t="s">
        <v>394</v>
      </c>
      <c r="U302" s="1" t="s">
        <v>14</v>
      </c>
    </row>
    <row r="303" spans="2:21" x14ac:dyDescent="0.35">
      <c r="B303" s="226"/>
      <c r="C303" s="27" t="s">
        <v>15</v>
      </c>
      <c r="D303" s="23" t="s">
        <v>413</v>
      </c>
      <c r="E303" s="24" t="s">
        <v>63</v>
      </c>
      <c r="F303" s="25">
        <v>1</v>
      </c>
      <c r="G303" s="60" t="str">
        <f t="shared" si="30"/>
        <v>Interclub - Masters - 60-64 - Men's Beach Flags</v>
      </c>
      <c r="I303" s="19">
        <v>1</v>
      </c>
      <c r="J303" s="15">
        <v>1</v>
      </c>
      <c r="K303" s="20">
        <v>1</v>
      </c>
      <c r="L303" s="25">
        <f t="shared" si="32"/>
        <v>3</v>
      </c>
      <c r="S303" s="2" t="s">
        <v>222</v>
      </c>
      <c r="T303" s="2" t="s">
        <v>394</v>
      </c>
      <c r="U303" s="1" t="s">
        <v>17</v>
      </c>
    </row>
    <row r="304" spans="2:21" x14ac:dyDescent="0.35">
      <c r="B304" s="226"/>
      <c r="C304" s="27" t="s">
        <v>11</v>
      </c>
      <c r="D304" s="23" t="s">
        <v>414</v>
      </c>
      <c r="E304" s="24" t="s">
        <v>66</v>
      </c>
      <c r="F304" s="25">
        <v>1</v>
      </c>
      <c r="G304" s="60" t="str">
        <f t="shared" si="30"/>
        <v>Interclub - Masters - 60-64 - Women's Beach Sprint</v>
      </c>
      <c r="I304" s="19">
        <v>1</v>
      </c>
      <c r="J304" s="15">
        <v>1</v>
      </c>
      <c r="K304" s="20">
        <v>1</v>
      </c>
      <c r="L304" s="25">
        <f t="shared" si="32"/>
        <v>3</v>
      </c>
      <c r="S304" s="2" t="s">
        <v>222</v>
      </c>
      <c r="T304" s="2" t="s">
        <v>394</v>
      </c>
      <c r="U304" s="1" t="s">
        <v>14</v>
      </c>
    </row>
    <row r="305" spans="2:21" x14ac:dyDescent="0.35">
      <c r="B305" s="226"/>
      <c r="C305" s="27" t="s">
        <v>15</v>
      </c>
      <c r="D305" s="23" t="s">
        <v>415</v>
      </c>
      <c r="E305" s="24" t="s">
        <v>66</v>
      </c>
      <c r="F305" s="25">
        <v>1</v>
      </c>
      <c r="G305" s="60" t="str">
        <f t="shared" si="30"/>
        <v>Interclub - Masters - 60-64 - Men's Beach Sprint</v>
      </c>
      <c r="I305" s="19">
        <v>1</v>
      </c>
      <c r="J305" s="15">
        <v>1</v>
      </c>
      <c r="K305" s="20">
        <v>1</v>
      </c>
      <c r="L305" s="25">
        <f t="shared" si="32"/>
        <v>3</v>
      </c>
      <c r="S305" s="2" t="s">
        <v>222</v>
      </c>
      <c r="T305" s="2" t="s">
        <v>394</v>
      </c>
      <c r="U305" s="1" t="s">
        <v>17</v>
      </c>
    </row>
    <row r="306" spans="2:21" x14ac:dyDescent="0.35">
      <c r="B306" s="226"/>
      <c r="C306" s="27" t="s">
        <v>11</v>
      </c>
      <c r="D306" s="23" t="s">
        <v>416</v>
      </c>
      <c r="E306" s="24" t="s">
        <v>417</v>
      </c>
      <c r="F306" s="25">
        <v>1</v>
      </c>
      <c r="G306" s="60" t="str">
        <f t="shared" si="30"/>
        <v>Interclub - Masters - 60-64 - Women's 1km Beach Run</v>
      </c>
      <c r="I306" s="19">
        <v>1</v>
      </c>
      <c r="J306" s="15">
        <v>1</v>
      </c>
      <c r="K306" s="20">
        <v>1</v>
      </c>
      <c r="L306" s="25">
        <f>SUM(I306:K306)</f>
        <v>3</v>
      </c>
      <c r="S306" s="2" t="s">
        <v>222</v>
      </c>
      <c r="T306" s="2" t="s">
        <v>394</v>
      </c>
      <c r="U306" s="1" t="s">
        <v>14</v>
      </c>
    </row>
    <row r="307" spans="2:21" x14ac:dyDescent="0.35">
      <c r="B307" s="226"/>
      <c r="C307" s="71" t="s">
        <v>15</v>
      </c>
      <c r="D307" s="23" t="s">
        <v>418</v>
      </c>
      <c r="E307" s="24" t="s">
        <v>417</v>
      </c>
      <c r="F307" s="25">
        <v>1</v>
      </c>
      <c r="G307" s="60" t="str">
        <f t="shared" si="30"/>
        <v>Interclub - Masters - 60-64 - Men's 1km Beach Run</v>
      </c>
      <c r="H307" s="62"/>
      <c r="I307" s="27">
        <v>1</v>
      </c>
      <c r="J307" s="23">
        <v>1</v>
      </c>
      <c r="K307" s="28">
        <v>1</v>
      </c>
      <c r="L307" s="25">
        <f>SUM(I307:K307)</f>
        <v>3</v>
      </c>
      <c r="S307" s="2" t="s">
        <v>222</v>
      </c>
      <c r="T307" s="2" t="s">
        <v>394</v>
      </c>
      <c r="U307" s="1" t="s">
        <v>17</v>
      </c>
    </row>
    <row r="308" spans="2:21" x14ac:dyDescent="0.35">
      <c r="B308" s="226"/>
      <c r="C308" s="27" t="s">
        <v>11</v>
      </c>
      <c r="D308" s="23" t="s">
        <v>419</v>
      </c>
      <c r="E308" s="24" t="s">
        <v>69</v>
      </c>
      <c r="F308" s="17">
        <v>2</v>
      </c>
      <c r="G308" s="60" t="str">
        <f t="shared" si="30"/>
        <v>Interclub - Masters - 60-64 - Women's Board Rescue</v>
      </c>
      <c r="I308" s="19">
        <v>2</v>
      </c>
      <c r="J308" s="15">
        <v>2</v>
      </c>
      <c r="K308" s="20">
        <v>2</v>
      </c>
      <c r="L308" s="17">
        <f>SUM(I308:K308)</f>
        <v>6</v>
      </c>
      <c r="S308" s="2" t="s">
        <v>222</v>
      </c>
      <c r="T308" s="2" t="s">
        <v>394</v>
      </c>
      <c r="U308" s="1" t="s">
        <v>14</v>
      </c>
    </row>
    <row r="309" spans="2:21" ht="10.5" thickBot="1" x14ac:dyDescent="0.4">
      <c r="B309" s="227"/>
      <c r="C309" s="34" t="s">
        <v>15</v>
      </c>
      <c r="D309" s="23" t="s">
        <v>420</v>
      </c>
      <c r="E309" s="31" t="s">
        <v>69</v>
      </c>
      <c r="F309" s="32">
        <v>2</v>
      </c>
      <c r="G309" s="60" t="str">
        <f t="shared" si="30"/>
        <v>Interclub - Masters - 60-64 - Men's Board Rescue</v>
      </c>
      <c r="I309" s="56">
        <v>2</v>
      </c>
      <c r="J309" s="57">
        <v>2</v>
      </c>
      <c r="K309" s="58">
        <v>2</v>
      </c>
      <c r="L309" s="32">
        <f>SUM(I309:K309)</f>
        <v>6</v>
      </c>
      <c r="S309" s="2" t="s">
        <v>222</v>
      </c>
      <c r="T309" s="2" t="s">
        <v>394</v>
      </c>
      <c r="U309" s="1" t="s">
        <v>17</v>
      </c>
    </row>
    <row r="310" spans="2:21" ht="10.8" thickBot="1" x14ac:dyDescent="0.45">
      <c r="B310" s="37" t="s">
        <v>47</v>
      </c>
      <c r="C310" s="38"/>
      <c r="D310" s="38"/>
      <c r="E310" s="38"/>
      <c r="F310" s="38"/>
      <c r="G310" s="48"/>
      <c r="I310" s="40">
        <f>SUM(I284:I309)</f>
        <v>30</v>
      </c>
      <c r="J310" s="41">
        <f>SUM(J284:J309)</f>
        <v>30</v>
      </c>
      <c r="K310" s="11">
        <f>SUM(K284:K309)</f>
        <v>30</v>
      </c>
      <c r="L310" s="12">
        <f>SUM(L284:L309)</f>
        <v>90</v>
      </c>
      <c r="S310" s="1"/>
      <c r="T310" s="1"/>
    </row>
    <row r="311" spans="2:21" ht="10.5" thickBot="1" x14ac:dyDescent="0.4">
      <c r="D311" s="50"/>
      <c r="I311" s="1"/>
      <c r="S311" s="1"/>
      <c r="T311" s="1"/>
    </row>
    <row r="312" spans="2:21" ht="10.8" thickBot="1" x14ac:dyDescent="0.45">
      <c r="B312" s="228" t="s">
        <v>421</v>
      </c>
      <c r="C312" s="229"/>
      <c r="D312" s="229"/>
      <c r="E312" s="229"/>
      <c r="F312" s="8" t="s">
        <v>4</v>
      </c>
      <c r="G312" s="8" t="s">
        <v>251</v>
      </c>
      <c r="I312" s="40" t="s">
        <v>6</v>
      </c>
      <c r="J312" s="10" t="s">
        <v>7</v>
      </c>
      <c r="K312" s="11" t="s">
        <v>8</v>
      </c>
      <c r="L312" s="59" t="s">
        <v>9</v>
      </c>
      <c r="M312" s="13"/>
      <c r="N312" s="13"/>
      <c r="O312" s="13"/>
      <c r="P312" s="13"/>
      <c r="Q312" s="13"/>
      <c r="R312" s="13"/>
      <c r="S312" s="1"/>
      <c r="T312" s="1"/>
    </row>
    <row r="313" spans="2:21" x14ac:dyDescent="0.35">
      <c r="B313" s="225" t="s">
        <v>10</v>
      </c>
      <c r="C313" s="49" t="s">
        <v>11</v>
      </c>
      <c r="D313" s="43" t="s">
        <v>422</v>
      </c>
      <c r="E313" s="44" t="s">
        <v>365</v>
      </c>
      <c r="F313" s="21">
        <v>1</v>
      </c>
      <c r="G313" s="45" t="str">
        <f t="shared" ref="G313:G338" si="33">CONCATENATE(S313,T313,U313,E313)</f>
        <v>Interclub - Masters - 65-69 - Women's 100m Obstacle Swim</v>
      </c>
      <c r="I313" s="42">
        <v>1</v>
      </c>
      <c r="J313" s="43">
        <v>1</v>
      </c>
      <c r="K313" s="46">
        <v>1</v>
      </c>
      <c r="L313" s="21">
        <f>SUM(I313:K313)</f>
        <v>3</v>
      </c>
      <c r="S313" s="2" t="s">
        <v>222</v>
      </c>
      <c r="T313" s="2" t="s">
        <v>423</v>
      </c>
      <c r="U313" s="1" t="s">
        <v>14</v>
      </c>
    </row>
    <row r="314" spans="2:21" x14ac:dyDescent="0.35">
      <c r="B314" s="226"/>
      <c r="C314" s="27" t="s">
        <v>15</v>
      </c>
      <c r="D314" s="23" t="s">
        <v>424</v>
      </c>
      <c r="E314" s="24" t="s">
        <v>365</v>
      </c>
      <c r="F314" s="25">
        <v>1</v>
      </c>
      <c r="G314" s="18" t="str">
        <f t="shared" si="33"/>
        <v>Interclub - Masters - 65-69 - Men's 100m Obstacle Swim</v>
      </c>
      <c r="I314" s="27">
        <v>1</v>
      </c>
      <c r="J314" s="23">
        <v>1</v>
      </c>
      <c r="K314" s="28">
        <v>1</v>
      </c>
      <c r="L314" s="25">
        <f>SUM(I314:K314)</f>
        <v>3</v>
      </c>
      <c r="S314" s="2" t="s">
        <v>222</v>
      </c>
      <c r="T314" s="2" t="s">
        <v>423</v>
      </c>
      <c r="U314" s="1" t="s">
        <v>17</v>
      </c>
    </row>
    <row r="315" spans="2:21" x14ac:dyDescent="0.35">
      <c r="B315" s="226"/>
      <c r="C315" s="22" t="s">
        <v>11</v>
      </c>
      <c r="D315" s="23" t="s">
        <v>425</v>
      </c>
      <c r="E315" s="24" t="s">
        <v>19</v>
      </c>
      <c r="F315" s="25">
        <v>1</v>
      </c>
      <c r="G315" s="18" t="str">
        <f t="shared" si="33"/>
        <v>Interclub - Masters - 65-69 - Women's 50m Manikin Carry</v>
      </c>
      <c r="I315" s="27">
        <v>1</v>
      </c>
      <c r="J315" s="23">
        <v>1</v>
      </c>
      <c r="K315" s="28">
        <v>1</v>
      </c>
      <c r="L315" s="25">
        <f t="shared" ref="L315:L322" si="34">SUM(I315:K315)</f>
        <v>3</v>
      </c>
      <c r="S315" s="2" t="s">
        <v>222</v>
      </c>
      <c r="T315" s="2" t="s">
        <v>423</v>
      </c>
      <c r="U315" s="1" t="s">
        <v>14</v>
      </c>
    </row>
    <row r="316" spans="2:21" x14ac:dyDescent="0.35">
      <c r="B316" s="226"/>
      <c r="C316" s="22" t="s">
        <v>15</v>
      </c>
      <c r="D316" s="23" t="s">
        <v>426</v>
      </c>
      <c r="E316" s="24" t="s">
        <v>19</v>
      </c>
      <c r="F316" s="25">
        <v>1</v>
      </c>
      <c r="G316" s="18" t="str">
        <f t="shared" si="33"/>
        <v>Interclub - Masters - 65-69 - Men's 50m Manikin Carry</v>
      </c>
      <c r="I316" s="27">
        <v>1</v>
      </c>
      <c r="J316" s="23">
        <v>1</v>
      </c>
      <c r="K316" s="28">
        <v>1</v>
      </c>
      <c r="L316" s="25">
        <f t="shared" si="34"/>
        <v>3</v>
      </c>
      <c r="S316" s="2" t="s">
        <v>222</v>
      </c>
      <c r="T316" s="2" t="s">
        <v>423</v>
      </c>
      <c r="U316" s="1" t="s">
        <v>17</v>
      </c>
    </row>
    <row r="317" spans="2:21" x14ac:dyDescent="0.35">
      <c r="B317" s="226"/>
      <c r="C317" s="22" t="s">
        <v>11</v>
      </c>
      <c r="D317" s="23" t="s">
        <v>427</v>
      </c>
      <c r="E317" s="24" t="s">
        <v>25</v>
      </c>
      <c r="F317" s="25">
        <v>1</v>
      </c>
      <c r="G317" s="18" t="str">
        <f t="shared" si="33"/>
        <v>Interclub - Masters - 65-69 - Women's 100m Manikin Carry with Fins</v>
      </c>
      <c r="I317" s="27">
        <v>1</v>
      </c>
      <c r="J317" s="23">
        <v>1</v>
      </c>
      <c r="K317" s="28">
        <v>1</v>
      </c>
      <c r="L317" s="25">
        <f t="shared" si="34"/>
        <v>3</v>
      </c>
      <c r="S317" s="2" t="s">
        <v>222</v>
      </c>
      <c r="T317" s="2" t="s">
        <v>423</v>
      </c>
      <c r="U317" s="1" t="s">
        <v>14</v>
      </c>
    </row>
    <row r="318" spans="2:21" x14ac:dyDescent="0.35">
      <c r="B318" s="226"/>
      <c r="C318" s="27" t="s">
        <v>15</v>
      </c>
      <c r="D318" s="23" t="s">
        <v>428</v>
      </c>
      <c r="E318" s="24" t="s">
        <v>25</v>
      </c>
      <c r="F318" s="25">
        <v>1</v>
      </c>
      <c r="G318" s="18" t="str">
        <f t="shared" si="33"/>
        <v>Interclub - Masters - 65-69 - Men's 100m Manikin Carry with Fins</v>
      </c>
      <c r="I318" s="27">
        <v>1</v>
      </c>
      <c r="J318" s="23">
        <v>1</v>
      </c>
      <c r="K318" s="28">
        <v>1</v>
      </c>
      <c r="L318" s="25">
        <f t="shared" si="34"/>
        <v>3</v>
      </c>
      <c r="S318" s="2" t="s">
        <v>222</v>
      </c>
      <c r="T318" s="2" t="s">
        <v>423</v>
      </c>
      <c r="U318" s="1" t="s">
        <v>17</v>
      </c>
    </row>
    <row r="319" spans="2:21" x14ac:dyDescent="0.35">
      <c r="B319" s="226"/>
      <c r="C319" s="19" t="s">
        <v>11</v>
      </c>
      <c r="D319" s="23" t="s">
        <v>429</v>
      </c>
      <c r="E319" s="24" t="s">
        <v>28</v>
      </c>
      <c r="F319" s="17">
        <v>1</v>
      </c>
      <c r="G319" s="18" t="str">
        <f t="shared" si="33"/>
        <v>Interclub - Masters - 65-69 - Women's 100m Manikin Tow with Fins</v>
      </c>
      <c r="H319" s="67"/>
      <c r="I319" s="19">
        <v>1</v>
      </c>
      <c r="J319" s="15">
        <v>1</v>
      </c>
      <c r="K319" s="20">
        <v>1</v>
      </c>
      <c r="L319" s="17">
        <f t="shared" si="34"/>
        <v>3</v>
      </c>
      <c r="S319" s="2" t="s">
        <v>222</v>
      </c>
      <c r="T319" s="2" t="s">
        <v>423</v>
      </c>
      <c r="U319" s="1" t="s">
        <v>14</v>
      </c>
    </row>
    <row r="320" spans="2:21" x14ac:dyDescent="0.35">
      <c r="B320" s="226"/>
      <c r="C320" s="27" t="s">
        <v>15</v>
      </c>
      <c r="D320" s="23" t="s">
        <v>430</v>
      </c>
      <c r="E320" s="24" t="s">
        <v>28</v>
      </c>
      <c r="F320" s="25">
        <v>1</v>
      </c>
      <c r="G320" s="18" t="str">
        <f t="shared" si="33"/>
        <v>Interclub - Masters - 65-69 - Men's 100m Manikin Tow with Fins</v>
      </c>
      <c r="H320" s="67"/>
      <c r="I320" s="27">
        <v>1</v>
      </c>
      <c r="J320" s="23">
        <v>1</v>
      </c>
      <c r="K320" s="28">
        <v>1</v>
      </c>
      <c r="L320" s="25">
        <f t="shared" si="34"/>
        <v>3</v>
      </c>
      <c r="S320" s="2" t="s">
        <v>222</v>
      </c>
      <c r="T320" s="2" t="s">
        <v>423</v>
      </c>
      <c r="U320" s="1" t="s">
        <v>17</v>
      </c>
    </row>
    <row r="321" spans="2:21" x14ac:dyDescent="0.35">
      <c r="B321" s="226"/>
      <c r="C321" s="27" t="s">
        <v>11</v>
      </c>
      <c r="D321" s="23" t="s">
        <v>431</v>
      </c>
      <c r="E321" s="24" t="s">
        <v>34</v>
      </c>
      <c r="F321" s="25">
        <v>2</v>
      </c>
      <c r="G321" s="18" t="str">
        <f t="shared" si="33"/>
        <v>Interclub - Masters - 65-69 - Women's Line Throw</v>
      </c>
      <c r="H321" s="67"/>
      <c r="I321" s="19">
        <v>2</v>
      </c>
      <c r="J321" s="15">
        <v>2</v>
      </c>
      <c r="K321" s="20">
        <v>2</v>
      </c>
      <c r="L321" s="17">
        <f t="shared" si="34"/>
        <v>6</v>
      </c>
      <c r="S321" s="2" t="s">
        <v>222</v>
      </c>
      <c r="T321" s="2" t="s">
        <v>423</v>
      </c>
      <c r="U321" s="1" t="s">
        <v>14</v>
      </c>
    </row>
    <row r="322" spans="2:21" ht="10.5" thickBot="1" x14ac:dyDescent="0.4">
      <c r="B322" s="227"/>
      <c r="C322" s="34" t="s">
        <v>15</v>
      </c>
      <c r="D322" s="35" t="s">
        <v>432</v>
      </c>
      <c r="E322" s="31" t="s">
        <v>34</v>
      </c>
      <c r="F322" s="32">
        <v>2</v>
      </c>
      <c r="G322" s="33" t="str">
        <f t="shared" si="33"/>
        <v>Interclub - Masters - 65-69 - Men's Line Throw</v>
      </c>
      <c r="H322" s="67"/>
      <c r="I322" s="19">
        <v>2</v>
      </c>
      <c r="J322" s="15">
        <v>2</v>
      </c>
      <c r="K322" s="20">
        <v>2</v>
      </c>
      <c r="L322" s="17">
        <f t="shared" si="34"/>
        <v>6</v>
      </c>
      <c r="S322" s="2" t="s">
        <v>222</v>
      </c>
      <c r="T322" s="2" t="s">
        <v>423</v>
      </c>
      <c r="U322" s="1" t="s">
        <v>17</v>
      </c>
    </row>
    <row r="323" spans="2:21" x14ac:dyDescent="0.35">
      <c r="B323" s="225" t="s">
        <v>263</v>
      </c>
      <c r="C323" s="42" t="s">
        <v>11</v>
      </c>
      <c r="D323" s="15" t="s">
        <v>433</v>
      </c>
      <c r="E323" s="44" t="s">
        <v>50</v>
      </c>
      <c r="F323" s="21">
        <v>1</v>
      </c>
      <c r="G323" s="18" t="str">
        <f t="shared" si="33"/>
        <v>Interclub - Masters - 65-69 - Women's Surf Race</v>
      </c>
      <c r="I323" s="42">
        <v>1</v>
      </c>
      <c r="J323" s="43">
        <v>1</v>
      </c>
      <c r="K323" s="46">
        <v>1</v>
      </c>
      <c r="L323" s="21">
        <f>SUM(I323:K323)</f>
        <v>3</v>
      </c>
      <c r="S323" s="2" t="s">
        <v>222</v>
      </c>
      <c r="T323" s="2" t="s">
        <v>423</v>
      </c>
      <c r="U323" s="1" t="s">
        <v>14</v>
      </c>
    </row>
    <row r="324" spans="2:21" x14ac:dyDescent="0.35">
      <c r="B324" s="226"/>
      <c r="C324" s="27" t="s">
        <v>15</v>
      </c>
      <c r="D324" s="23" t="s">
        <v>434</v>
      </c>
      <c r="E324" s="24" t="s">
        <v>50</v>
      </c>
      <c r="F324" s="25">
        <v>1</v>
      </c>
      <c r="G324" s="18" t="str">
        <f t="shared" si="33"/>
        <v>Interclub - Masters - 65-69 - Men's Surf Race</v>
      </c>
      <c r="I324" s="19">
        <v>1</v>
      </c>
      <c r="J324" s="15">
        <v>1</v>
      </c>
      <c r="K324" s="20">
        <v>1</v>
      </c>
      <c r="L324" s="25">
        <f t="shared" ref="L324:L334" si="35">SUM(I324:K324)</f>
        <v>3</v>
      </c>
      <c r="S324" s="2" t="s">
        <v>222</v>
      </c>
      <c r="T324" s="2" t="s">
        <v>423</v>
      </c>
      <c r="U324" s="1" t="s">
        <v>17</v>
      </c>
    </row>
    <row r="325" spans="2:21" x14ac:dyDescent="0.35">
      <c r="B325" s="226"/>
      <c r="C325" s="27" t="s">
        <v>11</v>
      </c>
      <c r="D325" s="23" t="s">
        <v>435</v>
      </c>
      <c r="E325" s="24" t="s">
        <v>53</v>
      </c>
      <c r="F325" s="25">
        <v>1</v>
      </c>
      <c r="G325" s="18" t="str">
        <f t="shared" si="33"/>
        <v>Interclub - Masters - 65-69 - Women's Board Race</v>
      </c>
      <c r="I325" s="19">
        <v>1</v>
      </c>
      <c r="J325" s="15">
        <v>1</v>
      </c>
      <c r="K325" s="20">
        <v>1</v>
      </c>
      <c r="L325" s="25">
        <f t="shared" si="35"/>
        <v>3</v>
      </c>
      <c r="S325" s="2" t="s">
        <v>222</v>
      </c>
      <c r="T325" s="2" t="s">
        <v>423</v>
      </c>
      <c r="U325" s="1" t="s">
        <v>14</v>
      </c>
    </row>
    <row r="326" spans="2:21" x14ac:dyDescent="0.35">
      <c r="B326" s="226"/>
      <c r="C326" s="27" t="s">
        <v>15</v>
      </c>
      <c r="D326" s="23" t="s">
        <v>436</v>
      </c>
      <c r="E326" s="24" t="s">
        <v>53</v>
      </c>
      <c r="F326" s="25">
        <v>1</v>
      </c>
      <c r="G326" s="18" t="str">
        <f t="shared" si="33"/>
        <v>Interclub - Masters - 65-69 - Men's Board Race</v>
      </c>
      <c r="I326" s="19">
        <v>1</v>
      </c>
      <c r="J326" s="15">
        <v>1</v>
      </c>
      <c r="K326" s="20">
        <v>1</v>
      </c>
      <c r="L326" s="25">
        <f t="shared" si="35"/>
        <v>3</v>
      </c>
      <c r="S326" s="2" t="s">
        <v>222</v>
      </c>
      <c r="T326" s="2" t="s">
        <v>423</v>
      </c>
      <c r="U326" s="1" t="s">
        <v>17</v>
      </c>
    </row>
    <row r="327" spans="2:21" x14ac:dyDescent="0.35">
      <c r="B327" s="226"/>
      <c r="C327" s="27" t="s">
        <v>11</v>
      </c>
      <c r="D327" s="23" t="s">
        <v>437</v>
      </c>
      <c r="E327" s="24" t="s">
        <v>56</v>
      </c>
      <c r="F327" s="25">
        <v>1</v>
      </c>
      <c r="G327" s="18" t="str">
        <f t="shared" si="33"/>
        <v>Interclub - Masters - 65-69 - Women's Surf Ski Race</v>
      </c>
      <c r="I327" s="19">
        <v>1</v>
      </c>
      <c r="J327" s="15">
        <v>1</v>
      </c>
      <c r="K327" s="20">
        <v>1</v>
      </c>
      <c r="L327" s="25">
        <f t="shared" si="35"/>
        <v>3</v>
      </c>
      <c r="S327" s="2" t="s">
        <v>222</v>
      </c>
      <c r="T327" s="2" t="s">
        <v>423</v>
      </c>
      <c r="U327" s="1" t="s">
        <v>14</v>
      </c>
    </row>
    <row r="328" spans="2:21" x14ac:dyDescent="0.35">
      <c r="B328" s="226"/>
      <c r="C328" s="27" t="s">
        <v>15</v>
      </c>
      <c r="D328" s="23" t="s">
        <v>438</v>
      </c>
      <c r="E328" s="24" t="s">
        <v>56</v>
      </c>
      <c r="F328" s="25">
        <v>1</v>
      </c>
      <c r="G328" s="18" t="str">
        <f t="shared" si="33"/>
        <v>Interclub - Masters - 65-69 - Men's Surf Ski Race</v>
      </c>
      <c r="I328" s="19">
        <v>1</v>
      </c>
      <c r="J328" s="15">
        <v>1</v>
      </c>
      <c r="K328" s="20">
        <v>1</v>
      </c>
      <c r="L328" s="25">
        <f t="shared" si="35"/>
        <v>3</v>
      </c>
      <c r="S328" s="2" t="s">
        <v>222</v>
      </c>
      <c r="T328" s="2" t="s">
        <v>423</v>
      </c>
      <c r="U328" s="1" t="s">
        <v>17</v>
      </c>
    </row>
    <row r="329" spans="2:21" x14ac:dyDescent="0.35">
      <c r="B329" s="226"/>
      <c r="C329" s="27" t="s">
        <v>11</v>
      </c>
      <c r="D329" s="23" t="s">
        <v>439</v>
      </c>
      <c r="E329" s="24" t="s">
        <v>59</v>
      </c>
      <c r="F329" s="25">
        <v>1</v>
      </c>
      <c r="G329" s="18" t="str">
        <f t="shared" si="33"/>
        <v>Interclub - Masters - 65-69 - Women's Oceanwoman</v>
      </c>
      <c r="I329" s="19">
        <v>1</v>
      </c>
      <c r="J329" s="15">
        <v>1</v>
      </c>
      <c r="K329" s="20">
        <v>1</v>
      </c>
      <c r="L329" s="25">
        <f t="shared" si="35"/>
        <v>3</v>
      </c>
      <c r="S329" s="2" t="s">
        <v>222</v>
      </c>
      <c r="T329" s="2" t="s">
        <v>423</v>
      </c>
      <c r="U329" s="1" t="s">
        <v>14</v>
      </c>
    </row>
    <row r="330" spans="2:21" x14ac:dyDescent="0.35">
      <c r="B330" s="226"/>
      <c r="C330" s="27" t="s">
        <v>15</v>
      </c>
      <c r="D330" s="23" t="s">
        <v>440</v>
      </c>
      <c r="E330" s="24" t="s">
        <v>61</v>
      </c>
      <c r="F330" s="25">
        <v>1</v>
      </c>
      <c r="G330" s="18" t="str">
        <f t="shared" si="33"/>
        <v>Interclub - Masters - 65-69 - Men's Oceanman</v>
      </c>
      <c r="I330" s="19">
        <v>1</v>
      </c>
      <c r="J330" s="15">
        <v>1</v>
      </c>
      <c r="K330" s="20">
        <v>1</v>
      </c>
      <c r="L330" s="25">
        <f t="shared" si="35"/>
        <v>3</v>
      </c>
      <c r="S330" s="2" t="s">
        <v>222</v>
      </c>
      <c r="T330" s="2" t="s">
        <v>423</v>
      </c>
      <c r="U330" s="1" t="s">
        <v>17</v>
      </c>
    </row>
    <row r="331" spans="2:21" x14ac:dyDescent="0.35">
      <c r="B331" s="226"/>
      <c r="C331" s="27" t="s">
        <v>11</v>
      </c>
      <c r="D331" s="23" t="s">
        <v>441</v>
      </c>
      <c r="E331" s="24" t="s">
        <v>63</v>
      </c>
      <c r="F331" s="25">
        <v>1</v>
      </c>
      <c r="G331" s="18" t="str">
        <f t="shared" si="33"/>
        <v>Interclub - Masters - 65-69 - Women's Beach Flags</v>
      </c>
      <c r="I331" s="19">
        <v>1</v>
      </c>
      <c r="J331" s="15">
        <v>1</v>
      </c>
      <c r="K331" s="20">
        <v>1</v>
      </c>
      <c r="L331" s="25">
        <f t="shared" si="35"/>
        <v>3</v>
      </c>
      <c r="S331" s="2" t="s">
        <v>222</v>
      </c>
      <c r="T331" s="2" t="s">
        <v>423</v>
      </c>
      <c r="U331" s="1" t="s">
        <v>14</v>
      </c>
    </row>
    <row r="332" spans="2:21" x14ac:dyDescent="0.35">
      <c r="B332" s="226"/>
      <c r="C332" s="27" t="s">
        <v>15</v>
      </c>
      <c r="D332" s="23" t="s">
        <v>442</v>
      </c>
      <c r="E332" s="24" t="s">
        <v>63</v>
      </c>
      <c r="F332" s="25">
        <v>1</v>
      </c>
      <c r="G332" s="18" t="str">
        <f t="shared" si="33"/>
        <v>Interclub - Masters - 65-69 - Men's Beach Flags</v>
      </c>
      <c r="I332" s="19">
        <v>1</v>
      </c>
      <c r="J332" s="15">
        <v>1</v>
      </c>
      <c r="K332" s="20">
        <v>1</v>
      </c>
      <c r="L332" s="25">
        <f t="shared" si="35"/>
        <v>3</v>
      </c>
      <c r="S332" s="2" t="s">
        <v>222</v>
      </c>
      <c r="T332" s="2" t="s">
        <v>423</v>
      </c>
      <c r="U332" s="1" t="s">
        <v>17</v>
      </c>
    </row>
    <row r="333" spans="2:21" x14ac:dyDescent="0.35">
      <c r="B333" s="226"/>
      <c r="C333" s="27" t="s">
        <v>11</v>
      </c>
      <c r="D333" s="23" t="s">
        <v>443</v>
      </c>
      <c r="E333" s="24" t="s">
        <v>66</v>
      </c>
      <c r="F333" s="25">
        <v>1</v>
      </c>
      <c r="G333" s="18" t="str">
        <f t="shared" si="33"/>
        <v>Interclub - Masters - 65-69 - Women's Beach Sprint</v>
      </c>
      <c r="I333" s="19">
        <v>1</v>
      </c>
      <c r="J333" s="15">
        <v>1</v>
      </c>
      <c r="K333" s="20">
        <v>1</v>
      </c>
      <c r="L333" s="25">
        <f t="shared" si="35"/>
        <v>3</v>
      </c>
      <c r="S333" s="2" t="s">
        <v>222</v>
      </c>
      <c r="T333" s="2" t="s">
        <v>423</v>
      </c>
      <c r="U333" s="1" t="s">
        <v>14</v>
      </c>
    </row>
    <row r="334" spans="2:21" x14ac:dyDescent="0.35">
      <c r="B334" s="226"/>
      <c r="C334" s="27" t="s">
        <v>15</v>
      </c>
      <c r="D334" s="23" t="s">
        <v>444</v>
      </c>
      <c r="E334" s="24" t="s">
        <v>66</v>
      </c>
      <c r="F334" s="25">
        <v>1</v>
      </c>
      <c r="G334" s="18" t="str">
        <f t="shared" si="33"/>
        <v>Interclub - Masters - 65-69 - Men's Beach Sprint</v>
      </c>
      <c r="I334" s="19">
        <v>1</v>
      </c>
      <c r="J334" s="15">
        <v>1</v>
      </c>
      <c r="K334" s="20">
        <v>1</v>
      </c>
      <c r="L334" s="25">
        <f t="shared" si="35"/>
        <v>3</v>
      </c>
      <c r="S334" s="2" t="s">
        <v>222</v>
      </c>
      <c r="T334" s="2" t="s">
        <v>423</v>
      </c>
      <c r="U334" s="1" t="s">
        <v>17</v>
      </c>
    </row>
    <row r="335" spans="2:21" x14ac:dyDescent="0.35">
      <c r="B335" s="226"/>
      <c r="C335" s="27" t="s">
        <v>11</v>
      </c>
      <c r="D335" s="23" t="s">
        <v>445</v>
      </c>
      <c r="E335" s="24" t="s">
        <v>417</v>
      </c>
      <c r="F335" s="25">
        <v>1</v>
      </c>
      <c r="G335" s="18" t="str">
        <f t="shared" si="33"/>
        <v>Interclub - Masters - 65-69 - Women's 1km Beach Run</v>
      </c>
      <c r="I335" s="19">
        <v>1</v>
      </c>
      <c r="J335" s="15">
        <v>1</v>
      </c>
      <c r="K335" s="20">
        <v>1</v>
      </c>
      <c r="L335" s="25">
        <f>SUM(I335:K335)</f>
        <v>3</v>
      </c>
      <c r="S335" s="2" t="s">
        <v>222</v>
      </c>
      <c r="T335" s="2" t="s">
        <v>423</v>
      </c>
      <c r="U335" s="1" t="s">
        <v>14</v>
      </c>
    </row>
    <row r="336" spans="2:21" x14ac:dyDescent="0.35">
      <c r="B336" s="226"/>
      <c r="C336" s="71" t="s">
        <v>15</v>
      </c>
      <c r="D336" s="23" t="s">
        <v>446</v>
      </c>
      <c r="E336" s="24" t="s">
        <v>417</v>
      </c>
      <c r="F336" s="25">
        <v>1</v>
      </c>
      <c r="G336" s="18" t="str">
        <f t="shared" si="33"/>
        <v>Interclub - Masters - 65-69 - Men's 1km Beach Run</v>
      </c>
      <c r="H336" s="62"/>
      <c r="I336" s="27">
        <v>1</v>
      </c>
      <c r="J336" s="23">
        <v>1</v>
      </c>
      <c r="K336" s="28">
        <v>1</v>
      </c>
      <c r="L336" s="25">
        <f>SUM(I336:K336)</f>
        <v>3</v>
      </c>
      <c r="S336" s="2" t="s">
        <v>222</v>
      </c>
      <c r="T336" s="2" t="s">
        <v>423</v>
      </c>
      <c r="U336" s="1" t="s">
        <v>17</v>
      </c>
    </row>
    <row r="337" spans="2:21" x14ac:dyDescent="0.35">
      <c r="B337" s="226"/>
      <c r="C337" s="27" t="s">
        <v>11</v>
      </c>
      <c r="D337" s="23" t="s">
        <v>447</v>
      </c>
      <c r="E337" s="24" t="s">
        <v>69</v>
      </c>
      <c r="F337" s="17">
        <v>2</v>
      </c>
      <c r="G337" s="18" t="str">
        <f t="shared" si="33"/>
        <v>Interclub - Masters - 65-69 - Women's Board Rescue</v>
      </c>
      <c r="I337" s="19">
        <v>2</v>
      </c>
      <c r="J337" s="15">
        <v>2</v>
      </c>
      <c r="K337" s="20">
        <v>2</v>
      </c>
      <c r="L337" s="17">
        <f>SUM(I337:K337)</f>
        <v>6</v>
      </c>
      <c r="S337" s="2" t="s">
        <v>222</v>
      </c>
      <c r="T337" s="2" t="s">
        <v>423</v>
      </c>
      <c r="U337" s="1" t="s">
        <v>14</v>
      </c>
    </row>
    <row r="338" spans="2:21" ht="10.5" thickBot="1" x14ac:dyDescent="0.4">
      <c r="B338" s="227"/>
      <c r="C338" s="34" t="s">
        <v>15</v>
      </c>
      <c r="D338" s="23" t="s">
        <v>448</v>
      </c>
      <c r="E338" s="31" t="s">
        <v>69</v>
      </c>
      <c r="F338" s="32">
        <v>2</v>
      </c>
      <c r="G338" s="55" t="str">
        <f t="shared" si="33"/>
        <v>Interclub - Masters - 65-69 - Men's Board Rescue</v>
      </c>
      <c r="I338" s="56">
        <v>2</v>
      </c>
      <c r="J338" s="57">
        <v>2</v>
      </c>
      <c r="K338" s="58">
        <v>2</v>
      </c>
      <c r="L338" s="32">
        <f>SUM(I338:K338)</f>
        <v>6</v>
      </c>
      <c r="S338" s="2" t="s">
        <v>222</v>
      </c>
      <c r="T338" s="2" t="s">
        <v>423</v>
      </c>
      <c r="U338" s="1" t="s">
        <v>17</v>
      </c>
    </row>
    <row r="339" spans="2:21" ht="10.8" thickBot="1" x14ac:dyDescent="0.45">
      <c r="B339" s="37" t="s">
        <v>47</v>
      </c>
      <c r="C339" s="38"/>
      <c r="D339" s="38"/>
      <c r="E339" s="38"/>
      <c r="F339" s="38"/>
      <c r="G339" s="38"/>
      <c r="I339" s="40">
        <f>SUM(I313:I338)</f>
        <v>30</v>
      </c>
      <c r="J339" s="41">
        <f>SUM(J313:J338)</f>
        <v>30</v>
      </c>
      <c r="K339" s="11">
        <f>SUM(K313:K338)</f>
        <v>30</v>
      </c>
      <c r="L339" s="12">
        <f>SUM(L313:L338)</f>
        <v>90</v>
      </c>
    </row>
    <row r="340" spans="2:21" ht="10.5" thickBot="1" x14ac:dyDescent="0.4">
      <c r="D340" s="50"/>
      <c r="I340" s="1"/>
    </row>
    <row r="341" spans="2:21" ht="10.8" customHeight="1" thickBot="1" x14ac:dyDescent="0.45">
      <c r="B341" s="228" t="s">
        <v>727</v>
      </c>
      <c r="C341" s="229"/>
      <c r="D341" s="229"/>
      <c r="E341" s="239"/>
      <c r="F341" s="8" t="s">
        <v>4</v>
      </c>
      <c r="G341" s="8" t="s">
        <v>251</v>
      </c>
      <c r="I341" s="40" t="s">
        <v>6</v>
      </c>
      <c r="J341" s="10" t="s">
        <v>7</v>
      </c>
      <c r="K341" s="11" t="s">
        <v>8</v>
      </c>
      <c r="L341" s="59" t="s">
        <v>9</v>
      </c>
      <c r="M341" s="13"/>
      <c r="N341" s="13"/>
      <c r="O341" s="13"/>
      <c r="P341" s="13"/>
      <c r="Q341" s="13"/>
      <c r="R341" s="13"/>
    </row>
    <row r="342" spans="2:21" ht="10.199999999999999" customHeight="1" x14ac:dyDescent="0.35">
      <c r="B342" s="225" t="s">
        <v>10</v>
      </c>
      <c r="C342" s="49" t="s">
        <v>11</v>
      </c>
      <c r="D342" s="43" t="s">
        <v>449</v>
      </c>
      <c r="E342" s="44" t="s">
        <v>365</v>
      </c>
      <c r="F342" s="21">
        <v>1</v>
      </c>
      <c r="G342" s="69" t="str">
        <f t="shared" ref="G342:G367" si="36">CONCATENATE(S342,T342,U342,E342)</f>
        <v>Interclub - Masters - 70-74 - Women's 100m Obstacle Swim</v>
      </c>
      <c r="I342" s="42">
        <v>1</v>
      </c>
      <c r="J342" s="43">
        <v>1</v>
      </c>
      <c r="K342" s="46">
        <v>1</v>
      </c>
      <c r="L342" s="21">
        <f>SUM(I342:K342)</f>
        <v>3</v>
      </c>
      <c r="S342" s="2" t="s">
        <v>222</v>
      </c>
      <c r="T342" s="2" t="s">
        <v>726</v>
      </c>
      <c r="U342" s="1" t="s">
        <v>14</v>
      </c>
    </row>
    <row r="343" spans="2:21" x14ac:dyDescent="0.35">
      <c r="B343" s="226"/>
      <c r="C343" s="27" t="s">
        <v>15</v>
      </c>
      <c r="D343" s="23" t="s">
        <v>450</v>
      </c>
      <c r="E343" s="24" t="s">
        <v>365</v>
      </c>
      <c r="F343" s="25">
        <v>1</v>
      </c>
      <c r="G343" s="60" t="str">
        <f t="shared" si="36"/>
        <v>Interclub - Masters - 70-74 - Men's 100m Obstacle Swim</v>
      </c>
      <c r="I343" s="27">
        <v>1</v>
      </c>
      <c r="J343" s="23">
        <v>1</v>
      </c>
      <c r="K343" s="28">
        <v>1</v>
      </c>
      <c r="L343" s="25">
        <f>SUM(I343:K343)</f>
        <v>3</v>
      </c>
      <c r="S343" s="2" t="s">
        <v>222</v>
      </c>
      <c r="T343" s="2" t="s">
        <v>726</v>
      </c>
      <c r="U343" s="1" t="s">
        <v>17</v>
      </c>
    </row>
    <row r="344" spans="2:21" x14ac:dyDescent="0.35">
      <c r="B344" s="226"/>
      <c r="C344" s="14" t="s">
        <v>11</v>
      </c>
      <c r="D344" s="23" t="s">
        <v>451</v>
      </c>
      <c r="E344" s="24" t="s">
        <v>19</v>
      </c>
      <c r="F344" s="17">
        <v>1</v>
      </c>
      <c r="G344" s="60" t="str">
        <f t="shared" si="36"/>
        <v>Interclub - Masters - 70-74 - Women's 50m Manikin Carry</v>
      </c>
      <c r="I344" s="27">
        <v>1</v>
      </c>
      <c r="J344" s="23">
        <v>1</v>
      </c>
      <c r="K344" s="28">
        <v>1</v>
      </c>
      <c r="L344" s="25">
        <f t="shared" ref="L344:L351" si="37">SUM(I344:K344)</f>
        <v>3</v>
      </c>
      <c r="S344" s="2" t="s">
        <v>222</v>
      </c>
      <c r="T344" s="2" t="s">
        <v>726</v>
      </c>
      <c r="U344" s="1" t="s">
        <v>14</v>
      </c>
    </row>
    <row r="345" spans="2:21" x14ac:dyDescent="0.35">
      <c r="B345" s="226"/>
      <c r="C345" s="22" t="s">
        <v>15</v>
      </c>
      <c r="D345" s="23" t="s">
        <v>452</v>
      </c>
      <c r="E345" s="24" t="s">
        <v>19</v>
      </c>
      <c r="F345" s="25">
        <v>1</v>
      </c>
      <c r="G345" s="60" t="str">
        <f t="shared" si="36"/>
        <v>Interclub - Masters - 70-74 - Men's 50m Manikin Carry</v>
      </c>
      <c r="I345" s="27">
        <v>1</v>
      </c>
      <c r="J345" s="23">
        <v>1</v>
      </c>
      <c r="K345" s="28">
        <v>1</v>
      </c>
      <c r="L345" s="25">
        <f t="shared" si="37"/>
        <v>3</v>
      </c>
      <c r="S345" s="2" t="s">
        <v>222</v>
      </c>
      <c r="T345" s="2" t="s">
        <v>726</v>
      </c>
      <c r="U345" s="1" t="s">
        <v>17</v>
      </c>
    </row>
    <row r="346" spans="2:21" x14ac:dyDescent="0.35">
      <c r="B346" s="226"/>
      <c r="C346" s="22" t="s">
        <v>11</v>
      </c>
      <c r="D346" s="23" t="s">
        <v>453</v>
      </c>
      <c r="E346" s="24" t="s">
        <v>25</v>
      </c>
      <c r="F346" s="25">
        <v>1</v>
      </c>
      <c r="G346" s="60" t="str">
        <f t="shared" si="36"/>
        <v>Interclub - Masters - 70-74 - Women's 100m Manikin Carry with Fins</v>
      </c>
      <c r="I346" s="27">
        <v>1</v>
      </c>
      <c r="J346" s="23">
        <v>1</v>
      </c>
      <c r="K346" s="28">
        <v>1</v>
      </c>
      <c r="L346" s="25">
        <f t="shared" si="37"/>
        <v>3</v>
      </c>
      <c r="S346" s="2" t="s">
        <v>222</v>
      </c>
      <c r="T346" s="2" t="s">
        <v>726</v>
      </c>
      <c r="U346" s="1" t="s">
        <v>14</v>
      </c>
    </row>
    <row r="347" spans="2:21" x14ac:dyDescent="0.35">
      <c r="B347" s="226"/>
      <c r="C347" s="27" t="s">
        <v>15</v>
      </c>
      <c r="D347" s="23" t="s">
        <v>454</v>
      </c>
      <c r="E347" s="24" t="s">
        <v>25</v>
      </c>
      <c r="F347" s="25">
        <v>1</v>
      </c>
      <c r="G347" s="60" t="str">
        <f t="shared" si="36"/>
        <v>Interclub - Masters - 70-74 - Men's 100m Manikin Carry with Fins</v>
      </c>
      <c r="I347" s="27">
        <v>1</v>
      </c>
      <c r="J347" s="23">
        <v>1</v>
      </c>
      <c r="K347" s="28">
        <v>1</v>
      </c>
      <c r="L347" s="25">
        <f t="shared" si="37"/>
        <v>3</v>
      </c>
      <c r="S347" s="2" t="s">
        <v>222</v>
      </c>
      <c r="T347" s="2" t="s">
        <v>726</v>
      </c>
      <c r="U347" s="1" t="s">
        <v>17</v>
      </c>
    </row>
    <row r="348" spans="2:21" x14ac:dyDescent="0.35">
      <c r="B348" s="226"/>
      <c r="C348" s="19" t="s">
        <v>11</v>
      </c>
      <c r="D348" s="23" t="s">
        <v>455</v>
      </c>
      <c r="E348" s="24" t="s">
        <v>28</v>
      </c>
      <c r="F348" s="17">
        <v>1</v>
      </c>
      <c r="G348" s="60" t="str">
        <f t="shared" si="36"/>
        <v>Interclub - Masters - 70-74 - Women's 100m Manikin Tow with Fins</v>
      </c>
      <c r="I348" s="19">
        <v>1</v>
      </c>
      <c r="J348" s="15">
        <v>1</v>
      </c>
      <c r="K348" s="20">
        <v>1</v>
      </c>
      <c r="L348" s="17">
        <f t="shared" si="37"/>
        <v>3</v>
      </c>
      <c r="S348" s="2" t="s">
        <v>222</v>
      </c>
      <c r="T348" s="2" t="s">
        <v>726</v>
      </c>
      <c r="U348" s="1" t="s">
        <v>14</v>
      </c>
    </row>
    <row r="349" spans="2:21" x14ac:dyDescent="0.35">
      <c r="B349" s="226"/>
      <c r="C349" s="27" t="s">
        <v>15</v>
      </c>
      <c r="D349" s="23" t="s">
        <v>456</v>
      </c>
      <c r="E349" s="24" t="s">
        <v>28</v>
      </c>
      <c r="F349" s="25">
        <v>1</v>
      </c>
      <c r="G349" s="60" t="str">
        <f t="shared" si="36"/>
        <v>Interclub - Masters - 70-74 - Men's 100m Manikin Tow with Fins</v>
      </c>
      <c r="I349" s="27">
        <v>1</v>
      </c>
      <c r="J349" s="23">
        <v>1</v>
      </c>
      <c r="K349" s="28">
        <v>1</v>
      </c>
      <c r="L349" s="25">
        <f t="shared" si="37"/>
        <v>3</v>
      </c>
      <c r="S349" s="2" t="s">
        <v>222</v>
      </c>
      <c r="T349" s="2" t="s">
        <v>726</v>
      </c>
      <c r="U349" s="1" t="s">
        <v>17</v>
      </c>
    </row>
    <row r="350" spans="2:21" x14ac:dyDescent="0.35">
      <c r="B350" s="226"/>
      <c r="C350" s="27" t="s">
        <v>11</v>
      </c>
      <c r="D350" s="23" t="s">
        <v>457</v>
      </c>
      <c r="E350" s="24" t="s">
        <v>34</v>
      </c>
      <c r="F350" s="25">
        <v>2</v>
      </c>
      <c r="G350" s="60" t="str">
        <f t="shared" si="36"/>
        <v>Interclub - Masters - 70-74 - Women's Line Throw</v>
      </c>
      <c r="I350" s="19">
        <v>2</v>
      </c>
      <c r="J350" s="15">
        <v>2</v>
      </c>
      <c r="K350" s="20">
        <v>2</v>
      </c>
      <c r="L350" s="17">
        <f t="shared" si="37"/>
        <v>6</v>
      </c>
      <c r="S350" s="2" t="s">
        <v>222</v>
      </c>
      <c r="T350" s="2" t="s">
        <v>726</v>
      </c>
      <c r="U350" s="1" t="s">
        <v>14</v>
      </c>
    </row>
    <row r="351" spans="2:21" ht="10.5" thickBot="1" x14ac:dyDescent="0.4">
      <c r="B351" s="227"/>
      <c r="C351" s="34" t="s">
        <v>15</v>
      </c>
      <c r="D351" s="35" t="s">
        <v>458</v>
      </c>
      <c r="E351" s="31" t="s">
        <v>34</v>
      </c>
      <c r="F351" s="32">
        <v>2</v>
      </c>
      <c r="G351" s="61" t="str">
        <f t="shared" si="36"/>
        <v>Interclub - Masters - 70-74 - Men's Line Throw</v>
      </c>
      <c r="I351" s="19">
        <v>2</v>
      </c>
      <c r="J351" s="15">
        <v>2</v>
      </c>
      <c r="K351" s="20">
        <v>2</v>
      </c>
      <c r="L351" s="17">
        <f t="shared" si="37"/>
        <v>6</v>
      </c>
      <c r="S351" s="2" t="s">
        <v>222</v>
      </c>
      <c r="T351" s="2" t="s">
        <v>726</v>
      </c>
      <c r="U351" s="1" t="s">
        <v>17</v>
      </c>
    </row>
    <row r="352" spans="2:21" ht="10.199999999999999" customHeight="1" x14ac:dyDescent="0.35">
      <c r="B352" s="225" t="s">
        <v>263</v>
      </c>
      <c r="C352" s="42" t="s">
        <v>11</v>
      </c>
      <c r="D352" s="15" t="s">
        <v>459</v>
      </c>
      <c r="E352" s="44" t="s">
        <v>50</v>
      </c>
      <c r="F352" s="21">
        <v>1</v>
      </c>
      <c r="G352" s="60" t="str">
        <f t="shared" si="36"/>
        <v>Interclub - Masters - 70-74 - Women's Surf Race</v>
      </c>
      <c r="I352" s="42">
        <v>1</v>
      </c>
      <c r="J352" s="43">
        <v>1</v>
      </c>
      <c r="K352" s="46">
        <v>1</v>
      </c>
      <c r="L352" s="21">
        <f>SUM(I352:K352)</f>
        <v>3</v>
      </c>
      <c r="S352" s="2" t="s">
        <v>222</v>
      </c>
      <c r="T352" s="2" t="s">
        <v>726</v>
      </c>
      <c r="U352" s="1" t="s">
        <v>14</v>
      </c>
    </row>
    <row r="353" spans="2:21" x14ac:dyDescent="0.35">
      <c r="B353" s="226"/>
      <c r="C353" s="27" t="s">
        <v>15</v>
      </c>
      <c r="D353" s="23" t="s">
        <v>460</v>
      </c>
      <c r="E353" s="24" t="s">
        <v>50</v>
      </c>
      <c r="F353" s="25">
        <v>1</v>
      </c>
      <c r="G353" s="60" t="str">
        <f t="shared" si="36"/>
        <v>Interclub - Masters - 70-74 - Men's Surf Race</v>
      </c>
      <c r="I353" s="19">
        <v>1</v>
      </c>
      <c r="J353" s="15">
        <v>1</v>
      </c>
      <c r="K353" s="20">
        <v>1</v>
      </c>
      <c r="L353" s="25">
        <f t="shared" ref="L353:L363" si="38">SUM(I353:K353)</f>
        <v>3</v>
      </c>
      <c r="S353" s="2" t="s">
        <v>222</v>
      </c>
      <c r="T353" s="2" t="s">
        <v>726</v>
      </c>
      <c r="U353" s="1" t="s">
        <v>17</v>
      </c>
    </row>
    <row r="354" spans="2:21" x14ac:dyDescent="0.35">
      <c r="B354" s="226"/>
      <c r="C354" s="27" t="s">
        <v>11</v>
      </c>
      <c r="D354" s="23" t="s">
        <v>734</v>
      </c>
      <c r="E354" s="24" t="s">
        <v>53</v>
      </c>
      <c r="F354" s="25">
        <v>1</v>
      </c>
      <c r="G354" s="60" t="str">
        <f t="shared" si="36"/>
        <v>Interclub - Masters - 70-74 - Women's Board Race</v>
      </c>
      <c r="I354" s="19">
        <v>1</v>
      </c>
      <c r="J354" s="15">
        <v>1</v>
      </c>
      <c r="K354" s="20">
        <v>1</v>
      </c>
      <c r="L354" s="25">
        <f t="shared" si="38"/>
        <v>3</v>
      </c>
      <c r="S354" s="2" t="s">
        <v>222</v>
      </c>
      <c r="T354" s="2" t="s">
        <v>726</v>
      </c>
      <c r="U354" s="1" t="s">
        <v>14</v>
      </c>
    </row>
    <row r="355" spans="2:21" x14ac:dyDescent="0.35">
      <c r="B355" s="226"/>
      <c r="C355" s="27" t="s">
        <v>15</v>
      </c>
      <c r="D355" s="23" t="s">
        <v>735</v>
      </c>
      <c r="E355" s="24" t="s">
        <v>53</v>
      </c>
      <c r="F355" s="25">
        <v>1</v>
      </c>
      <c r="G355" s="60" t="str">
        <f t="shared" si="36"/>
        <v>Interclub - Masters - 70-74 - Men's Board Race</v>
      </c>
      <c r="I355" s="19">
        <v>1</v>
      </c>
      <c r="J355" s="15">
        <v>1</v>
      </c>
      <c r="K355" s="20">
        <v>1</v>
      </c>
      <c r="L355" s="25">
        <f t="shared" si="38"/>
        <v>3</v>
      </c>
      <c r="S355" s="2" t="s">
        <v>222</v>
      </c>
      <c r="T355" s="2" t="s">
        <v>726</v>
      </c>
      <c r="U355" s="1" t="s">
        <v>17</v>
      </c>
    </row>
    <row r="356" spans="2:21" x14ac:dyDescent="0.35">
      <c r="B356" s="226"/>
      <c r="C356" s="27" t="s">
        <v>11</v>
      </c>
      <c r="D356" s="23" t="s">
        <v>461</v>
      </c>
      <c r="E356" s="24" t="s">
        <v>56</v>
      </c>
      <c r="F356" s="25">
        <v>1</v>
      </c>
      <c r="G356" s="60" t="str">
        <f t="shared" si="36"/>
        <v>Interclub - Masters - 70-74 - Women's Surf Ski Race</v>
      </c>
      <c r="I356" s="19">
        <v>1</v>
      </c>
      <c r="J356" s="15">
        <v>1</v>
      </c>
      <c r="K356" s="20">
        <v>1</v>
      </c>
      <c r="L356" s="25">
        <f t="shared" si="38"/>
        <v>3</v>
      </c>
      <c r="S356" s="2" t="s">
        <v>222</v>
      </c>
      <c r="T356" s="2" t="s">
        <v>726</v>
      </c>
      <c r="U356" s="1" t="s">
        <v>14</v>
      </c>
    </row>
    <row r="357" spans="2:21" x14ac:dyDescent="0.35">
      <c r="B357" s="226"/>
      <c r="C357" s="27" t="s">
        <v>15</v>
      </c>
      <c r="D357" s="23" t="s">
        <v>462</v>
      </c>
      <c r="E357" s="24" t="s">
        <v>56</v>
      </c>
      <c r="F357" s="25">
        <v>1</v>
      </c>
      <c r="G357" s="60" t="str">
        <f t="shared" si="36"/>
        <v>Interclub - Masters - 70-74 - Men's Surf Ski Race</v>
      </c>
      <c r="I357" s="19">
        <v>1</v>
      </c>
      <c r="J357" s="15">
        <v>1</v>
      </c>
      <c r="K357" s="20">
        <v>1</v>
      </c>
      <c r="L357" s="25">
        <f t="shared" si="38"/>
        <v>3</v>
      </c>
      <c r="S357" s="2" t="s">
        <v>222</v>
      </c>
      <c r="T357" s="2" t="s">
        <v>726</v>
      </c>
      <c r="U357" s="1" t="s">
        <v>17</v>
      </c>
    </row>
    <row r="358" spans="2:21" x14ac:dyDescent="0.35">
      <c r="B358" s="226"/>
      <c r="C358" s="27" t="s">
        <v>11</v>
      </c>
      <c r="D358" s="23" t="s">
        <v>463</v>
      </c>
      <c r="E358" s="24" t="s">
        <v>59</v>
      </c>
      <c r="F358" s="25">
        <v>1</v>
      </c>
      <c r="G358" s="60" t="str">
        <f t="shared" si="36"/>
        <v>Interclub - Masters - 70-74 - Women's Oceanwoman</v>
      </c>
      <c r="I358" s="19">
        <v>1</v>
      </c>
      <c r="J358" s="15">
        <v>1</v>
      </c>
      <c r="K358" s="20">
        <v>1</v>
      </c>
      <c r="L358" s="25">
        <f t="shared" si="38"/>
        <v>3</v>
      </c>
      <c r="S358" s="2" t="s">
        <v>222</v>
      </c>
      <c r="T358" s="2" t="s">
        <v>726</v>
      </c>
      <c r="U358" s="1" t="s">
        <v>14</v>
      </c>
    </row>
    <row r="359" spans="2:21" x14ac:dyDescent="0.35">
      <c r="B359" s="226"/>
      <c r="C359" s="27" t="s">
        <v>15</v>
      </c>
      <c r="D359" s="23" t="s">
        <v>464</v>
      </c>
      <c r="E359" s="24" t="s">
        <v>61</v>
      </c>
      <c r="F359" s="25">
        <v>1</v>
      </c>
      <c r="G359" s="60" t="str">
        <f t="shared" si="36"/>
        <v>Interclub - Masters - 70-74 - Men's Oceanman</v>
      </c>
      <c r="I359" s="19">
        <v>1</v>
      </c>
      <c r="J359" s="15">
        <v>1</v>
      </c>
      <c r="K359" s="20">
        <v>1</v>
      </c>
      <c r="L359" s="25">
        <f t="shared" si="38"/>
        <v>3</v>
      </c>
      <c r="S359" s="2" t="s">
        <v>222</v>
      </c>
      <c r="T359" s="2" t="s">
        <v>726</v>
      </c>
      <c r="U359" s="1" t="s">
        <v>17</v>
      </c>
    </row>
    <row r="360" spans="2:21" x14ac:dyDescent="0.35">
      <c r="B360" s="226"/>
      <c r="C360" s="27" t="s">
        <v>11</v>
      </c>
      <c r="D360" s="23" t="s">
        <v>465</v>
      </c>
      <c r="E360" s="24" t="s">
        <v>63</v>
      </c>
      <c r="F360" s="25">
        <v>1</v>
      </c>
      <c r="G360" s="60" t="str">
        <f t="shared" si="36"/>
        <v>Interclub - Masters - 70-74 - Women's Beach Flags</v>
      </c>
      <c r="I360" s="19">
        <v>1</v>
      </c>
      <c r="J360" s="15">
        <v>1</v>
      </c>
      <c r="K360" s="20">
        <v>1</v>
      </c>
      <c r="L360" s="25">
        <f t="shared" si="38"/>
        <v>3</v>
      </c>
      <c r="S360" s="2" t="s">
        <v>222</v>
      </c>
      <c r="T360" s="2" t="s">
        <v>726</v>
      </c>
      <c r="U360" s="1" t="s">
        <v>14</v>
      </c>
    </row>
    <row r="361" spans="2:21" x14ac:dyDescent="0.35">
      <c r="B361" s="226"/>
      <c r="C361" s="27" t="s">
        <v>15</v>
      </c>
      <c r="D361" s="23" t="s">
        <v>466</v>
      </c>
      <c r="E361" s="24" t="s">
        <v>63</v>
      </c>
      <c r="F361" s="25">
        <v>1</v>
      </c>
      <c r="G361" s="60" t="str">
        <f t="shared" si="36"/>
        <v>Interclub - Masters - 70-74 - Men's Beach Flags</v>
      </c>
      <c r="I361" s="19">
        <v>1</v>
      </c>
      <c r="J361" s="15">
        <v>1</v>
      </c>
      <c r="K361" s="20">
        <v>1</v>
      </c>
      <c r="L361" s="25">
        <f t="shared" si="38"/>
        <v>3</v>
      </c>
      <c r="S361" s="2" t="s">
        <v>222</v>
      </c>
      <c r="T361" s="2" t="s">
        <v>726</v>
      </c>
      <c r="U361" s="1" t="s">
        <v>17</v>
      </c>
    </row>
    <row r="362" spans="2:21" x14ac:dyDescent="0.35">
      <c r="B362" s="226"/>
      <c r="C362" s="27" t="s">
        <v>11</v>
      </c>
      <c r="D362" s="23" t="s">
        <v>467</v>
      </c>
      <c r="E362" s="24" t="s">
        <v>66</v>
      </c>
      <c r="F362" s="25">
        <v>1</v>
      </c>
      <c r="G362" s="60" t="str">
        <f t="shared" si="36"/>
        <v>Interclub - Masters - 70-74 - Women's Beach Sprint</v>
      </c>
      <c r="I362" s="19">
        <v>1</v>
      </c>
      <c r="J362" s="15">
        <v>1</v>
      </c>
      <c r="K362" s="20">
        <v>1</v>
      </c>
      <c r="L362" s="25">
        <f t="shared" si="38"/>
        <v>3</v>
      </c>
      <c r="S362" s="2" t="s">
        <v>222</v>
      </c>
      <c r="T362" s="2" t="s">
        <v>726</v>
      </c>
      <c r="U362" s="1" t="s">
        <v>14</v>
      </c>
    </row>
    <row r="363" spans="2:21" x14ac:dyDescent="0.35">
      <c r="B363" s="226"/>
      <c r="C363" s="27" t="s">
        <v>15</v>
      </c>
      <c r="D363" s="23" t="s">
        <v>468</v>
      </c>
      <c r="E363" s="24" t="s">
        <v>66</v>
      </c>
      <c r="F363" s="25">
        <v>1</v>
      </c>
      <c r="G363" s="60" t="str">
        <f t="shared" si="36"/>
        <v>Interclub - Masters - 70-74 - Men's Beach Sprint</v>
      </c>
      <c r="I363" s="19">
        <v>1</v>
      </c>
      <c r="J363" s="15">
        <v>1</v>
      </c>
      <c r="K363" s="20">
        <v>1</v>
      </c>
      <c r="L363" s="25">
        <f t="shared" si="38"/>
        <v>3</v>
      </c>
      <c r="S363" s="2" t="s">
        <v>222</v>
      </c>
      <c r="T363" s="2" t="s">
        <v>726</v>
      </c>
      <c r="U363" s="1" t="s">
        <v>17</v>
      </c>
    </row>
    <row r="364" spans="2:21" x14ac:dyDescent="0.35">
      <c r="B364" s="226"/>
      <c r="C364" s="27" t="s">
        <v>11</v>
      </c>
      <c r="D364" s="23" t="s">
        <v>469</v>
      </c>
      <c r="E364" s="24" t="s">
        <v>417</v>
      </c>
      <c r="F364" s="25">
        <v>1</v>
      </c>
      <c r="G364" s="60" t="str">
        <f t="shared" si="36"/>
        <v>Interclub - Masters - 70-74 - Women's 1km Beach Run</v>
      </c>
      <c r="I364" s="19">
        <v>1</v>
      </c>
      <c r="J364" s="15">
        <v>1</v>
      </c>
      <c r="K364" s="20">
        <v>1</v>
      </c>
      <c r="L364" s="25">
        <f>SUM(I364:K364)</f>
        <v>3</v>
      </c>
      <c r="S364" s="2" t="s">
        <v>222</v>
      </c>
      <c r="T364" s="2" t="s">
        <v>726</v>
      </c>
      <c r="U364" s="1" t="s">
        <v>14</v>
      </c>
    </row>
    <row r="365" spans="2:21" x14ac:dyDescent="0.35">
      <c r="B365" s="226"/>
      <c r="C365" s="71" t="s">
        <v>15</v>
      </c>
      <c r="D365" s="23" t="s">
        <v>470</v>
      </c>
      <c r="E365" s="24" t="s">
        <v>417</v>
      </c>
      <c r="F365" s="25">
        <v>1</v>
      </c>
      <c r="G365" s="60" t="str">
        <f t="shared" si="36"/>
        <v>Interclub - Masters - 70-74 - Men's 1km Beach Run</v>
      </c>
      <c r="H365" s="62"/>
      <c r="I365" s="27">
        <v>1</v>
      </c>
      <c r="J365" s="23">
        <v>1</v>
      </c>
      <c r="K365" s="28">
        <v>1</v>
      </c>
      <c r="L365" s="25">
        <f>SUM(I365:K365)</f>
        <v>3</v>
      </c>
      <c r="S365" s="2" t="s">
        <v>222</v>
      </c>
      <c r="T365" s="2" t="s">
        <v>726</v>
      </c>
      <c r="U365" s="1" t="s">
        <v>17</v>
      </c>
    </row>
    <row r="366" spans="2:21" x14ac:dyDescent="0.35">
      <c r="B366" s="226"/>
      <c r="C366" s="27" t="s">
        <v>11</v>
      </c>
      <c r="D366" s="23" t="s">
        <v>471</v>
      </c>
      <c r="E366" s="24" t="s">
        <v>69</v>
      </c>
      <c r="F366" s="17">
        <v>2</v>
      </c>
      <c r="G366" s="60" t="str">
        <f t="shared" si="36"/>
        <v>Interclub - Masters - 70-74 - Women's Board Rescue</v>
      </c>
      <c r="I366" s="19">
        <v>2</v>
      </c>
      <c r="J366" s="15">
        <v>2</v>
      </c>
      <c r="K366" s="20">
        <v>2</v>
      </c>
      <c r="L366" s="17">
        <f>SUM(I366:K366)</f>
        <v>6</v>
      </c>
      <c r="S366" s="2" t="s">
        <v>222</v>
      </c>
      <c r="T366" s="2" t="s">
        <v>726</v>
      </c>
      <c r="U366" s="1" t="s">
        <v>14</v>
      </c>
    </row>
    <row r="367" spans="2:21" ht="10.5" thickBot="1" x14ac:dyDescent="0.4">
      <c r="B367" s="227"/>
      <c r="C367" s="34" t="s">
        <v>15</v>
      </c>
      <c r="D367" s="23" t="s">
        <v>472</v>
      </c>
      <c r="E367" s="31" t="s">
        <v>69</v>
      </c>
      <c r="F367" s="32">
        <v>2</v>
      </c>
      <c r="G367" s="60" t="str">
        <f t="shared" si="36"/>
        <v>Interclub - Masters - 70-74 - Men's Board Rescue</v>
      </c>
      <c r="I367" s="56">
        <v>2</v>
      </c>
      <c r="J367" s="57">
        <v>2</v>
      </c>
      <c r="K367" s="58">
        <v>2</v>
      </c>
      <c r="L367" s="32">
        <f>SUM(I367:K367)</f>
        <v>6</v>
      </c>
      <c r="S367" s="2" t="s">
        <v>222</v>
      </c>
      <c r="T367" s="2" t="s">
        <v>726</v>
      </c>
      <c r="U367" s="1" t="s">
        <v>17</v>
      </c>
    </row>
    <row r="368" spans="2:21" ht="10.8" thickBot="1" x14ac:dyDescent="0.45">
      <c r="B368" s="37" t="s">
        <v>47</v>
      </c>
      <c r="C368" s="38"/>
      <c r="D368" s="38"/>
      <c r="E368" s="38"/>
      <c r="F368" s="38"/>
      <c r="G368" s="48"/>
      <c r="I368" s="40">
        <f>SUM(I342:I367)</f>
        <v>30</v>
      </c>
      <c r="J368" s="41">
        <f>SUM(J342:J367)</f>
        <v>30</v>
      </c>
      <c r="K368" s="11">
        <f>SUM(K342:K367)</f>
        <v>30</v>
      </c>
      <c r="L368" s="12">
        <f>SUM(L342:L367)</f>
        <v>90</v>
      </c>
      <c r="S368" s="1"/>
      <c r="T368" s="1"/>
    </row>
    <row r="369" spans="2:21" ht="10.5" thickBot="1" x14ac:dyDescent="0.4">
      <c r="D369" s="1"/>
      <c r="I369" s="1"/>
      <c r="S369" s="1"/>
      <c r="T369" s="1"/>
    </row>
    <row r="370" spans="2:21" ht="10.8" customHeight="1" thickBot="1" x14ac:dyDescent="0.45">
      <c r="B370" s="228" t="s">
        <v>729</v>
      </c>
      <c r="C370" s="229"/>
      <c r="D370" s="229"/>
      <c r="E370" s="239"/>
      <c r="F370" s="8" t="s">
        <v>4</v>
      </c>
      <c r="G370" s="8" t="s">
        <v>251</v>
      </c>
      <c r="I370" s="40" t="s">
        <v>6</v>
      </c>
      <c r="J370" s="10" t="s">
        <v>7</v>
      </c>
      <c r="K370" s="11" t="s">
        <v>8</v>
      </c>
      <c r="L370" s="59" t="s">
        <v>9</v>
      </c>
      <c r="M370" s="13"/>
      <c r="N370" s="13"/>
      <c r="O370" s="13"/>
      <c r="P370" s="13"/>
      <c r="Q370" s="13"/>
      <c r="R370" s="13"/>
    </row>
    <row r="371" spans="2:21" ht="10.199999999999999" customHeight="1" x14ac:dyDescent="0.35">
      <c r="B371" s="225" t="s">
        <v>10</v>
      </c>
      <c r="C371" s="42" t="s">
        <v>11</v>
      </c>
      <c r="D371" s="43" t="s">
        <v>473</v>
      </c>
      <c r="E371" s="98" t="s">
        <v>365</v>
      </c>
      <c r="F371" s="21">
        <v>1</v>
      </c>
      <c r="G371" s="69" t="str">
        <f t="shared" ref="G371:G394" si="39">CONCATENATE(S371,T371,U371,E371)</f>
        <v>Interclub - Masters - 75+Women's 100m Obstacle Swim</v>
      </c>
      <c r="I371" s="42">
        <v>1</v>
      </c>
      <c r="J371" s="43">
        <v>1</v>
      </c>
      <c r="K371" s="46">
        <v>1</v>
      </c>
      <c r="L371" s="21">
        <f>SUM(I371:K371)</f>
        <v>3</v>
      </c>
      <c r="S371" s="2" t="s">
        <v>222</v>
      </c>
      <c r="T371" s="2" t="s">
        <v>728</v>
      </c>
      <c r="U371" s="1" t="s">
        <v>14</v>
      </c>
    </row>
    <row r="372" spans="2:21" x14ac:dyDescent="0.35">
      <c r="B372" s="226"/>
      <c r="C372" s="27" t="s">
        <v>15</v>
      </c>
      <c r="D372" s="23" t="s">
        <v>474</v>
      </c>
      <c r="E372" s="94" t="s">
        <v>365</v>
      </c>
      <c r="F372" s="25">
        <v>1</v>
      </c>
      <c r="G372" s="60" t="str">
        <f t="shared" si="39"/>
        <v>Interclub - Masters - 75+Men's 100m Obstacle Swim</v>
      </c>
      <c r="I372" s="27">
        <v>1</v>
      </c>
      <c r="J372" s="23">
        <v>1</v>
      </c>
      <c r="K372" s="28">
        <v>1</v>
      </c>
      <c r="L372" s="25">
        <f>SUM(I372:K372)</f>
        <v>3</v>
      </c>
      <c r="S372" s="2" t="s">
        <v>222</v>
      </c>
      <c r="T372" s="2" t="s">
        <v>728</v>
      </c>
      <c r="U372" s="1" t="s">
        <v>17</v>
      </c>
    </row>
    <row r="373" spans="2:21" x14ac:dyDescent="0.35">
      <c r="B373" s="226"/>
      <c r="C373" s="19" t="s">
        <v>11</v>
      </c>
      <c r="D373" s="23" t="s">
        <v>477</v>
      </c>
      <c r="E373" s="94" t="s">
        <v>19</v>
      </c>
      <c r="F373" s="17">
        <v>1</v>
      </c>
      <c r="G373" s="60" t="str">
        <f t="shared" si="39"/>
        <v>Interclub - Masters - 75+Women's 50m Manikin Carry</v>
      </c>
      <c r="I373" s="27">
        <v>1</v>
      </c>
      <c r="J373" s="23">
        <v>1</v>
      </c>
      <c r="K373" s="28">
        <v>1</v>
      </c>
      <c r="L373" s="25">
        <f t="shared" ref="L373:L380" si="40">SUM(I373:K373)</f>
        <v>3</v>
      </c>
      <c r="S373" s="2" t="s">
        <v>222</v>
      </c>
      <c r="T373" s="2" t="s">
        <v>728</v>
      </c>
      <c r="U373" s="1" t="s">
        <v>14</v>
      </c>
    </row>
    <row r="374" spans="2:21" x14ac:dyDescent="0.35">
      <c r="B374" s="226"/>
      <c r="C374" s="27" t="s">
        <v>15</v>
      </c>
      <c r="D374" s="23" t="s">
        <v>479</v>
      </c>
      <c r="E374" s="94" t="s">
        <v>19</v>
      </c>
      <c r="F374" s="25">
        <v>1</v>
      </c>
      <c r="G374" s="60" t="str">
        <f t="shared" si="39"/>
        <v>Interclub - Masters - 75+Men's 50m Manikin Carry</v>
      </c>
      <c r="I374" s="27">
        <v>1</v>
      </c>
      <c r="J374" s="23">
        <v>1</v>
      </c>
      <c r="K374" s="28">
        <v>1</v>
      </c>
      <c r="L374" s="25">
        <f t="shared" si="40"/>
        <v>3</v>
      </c>
      <c r="S374" s="2" t="s">
        <v>222</v>
      </c>
      <c r="T374" s="2" t="s">
        <v>728</v>
      </c>
      <c r="U374" s="1" t="s">
        <v>17</v>
      </c>
    </row>
    <row r="375" spans="2:21" x14ac:dyDescent="0.35">
      <c r="B375" s="226"/>
      <c r="C375" s="27" t="s">
        <v>11</v>
      </c>
      <c r="D375" s="23" t="s">
        <v>480</v>
      </c>
      <c r="E375" s="94" t="s">
        <v>25</v>
      </c>
      <c r="F375" s="25">
        <v>1</v>
      </c>
      <c r="G375" s="60" t="str">
        <f t="shared" si="39"/>
        <v>Interclub - Masters - 75+Women's 100m Manikin Carry with Fins</v>
      </c>
      <c r="I375" s="27">
        <v>1</v>
      </c>
      <c r="J375" s="23">
        <v>1</v>
      </c>
      <c r="K375" s="28">
        <v>1</v>
      </c>
      <c r="L375" s="25">
        <f t="shared" si="40"/>
        <v>3</v>
      </c>
      <c r="S375" s="2" t="s">
        <v>222</v>
      </c>
      <c r="T375" s="2" t="s">
        <v>728</v>
      </c>
      <c r="U375" s="1" t="s">
        <v>14</v>
      </c>
    </row>
    <row r="376" spans="2:21" x14ac:dyDescent="0.35">
      <c r="B376" s="226"/>
      <c r="C376" s="27" t="s">
        <v>15</v>
      </c>
      <c r="D376" s="23" t="s">
        <v>481</v>
      </c>
      <c r="E376" s="94" t="s">
        <v>25</v>
      </c>
      <c r="F376" s="25">
        <v>1</v>
      </c>
      <c r="G376" s="60" t="str">
        <f t="shared" si="39"/>
        <v>Interclub - Masters - 75+Men's 100m Manikin Carry with Fins</v>
      </c>
      <c r="I376" s="27">
        <v>1</v>
      </c>
      <c r="J376" s="23">
        <v>1</v>
      </c>
      <c r="K376" s="28">
        <v>1</v>
      </c>
      <c r="L376" s="25">
        <f t="shared" si="40"/>
        <v>3</v>
      </c>
      <c r="S376" s="2" t="s">
        <v>222</v>
      </c>
      <c r="T376" s="2" t="s">
        <v>728</v>
      </c>
      <c r="U376" s="1" t="s">
        <v>17</v>
      </c>
    </row>
    <row r="377" spans="2:21" x14ac:dyDescent="0.35">
      <c r="B377" s="226"/>
      <c r="C377" s="19" t="s">
        <v>11</v>
      </c>
      <c r="D377" s="23" t="s">
        <v>482</v>
      </c>
      <c r="E377" s="94" t="s">
        <v>28</v>
      </c>
      <c r="F377" s="17">
        <v>1</v>
      </c>
      <c r="G377" s="60" t="str">
        <f t="shared" si="39"/>
        <v>Interclub - Masters - 75+Women's 100m Manikin Tow with Fins</v>
      </c>
      <c r="I377" s="19">
        <v>1</v>
      </c>
      <c r="J377" s="15">
        <v>1</v>
      </c>
      <c r="K377" s="20">
        <v>1</v>
      </c>
      <c r="L377" s="17">
        <f t="shared" si="40"/>
        <v>3</v>
      </c>
      <c r="S377" s="2" t="s">
        <v>222</v>
      </c>
      <c r="T377" s="2" t="s">
        <v>728</v>
      </c>
      <c r="U377" s="1" t="s">
        <v>14</v>
      </c>
    </row>
    <row r="378" spans="2:21" x14ac:dyDescent="0.35">
      <c r="B378" s="226"/>
      <c r="C378" s="27" t="s">
        <v>15</v>
      </c>
      <c r="D378" s="23" t="s">
        <v>483</v>
      </c>
      <c r="E378" s="94" t="s">
        <v>28</v>
      </c>
      <c r="F378" s="25">
        <v>1</v>
      </c>
      <c r="G378" s="60" t="str">
        <f t="shared" si="39"/>
        <v>Interclub - Masters - 75+Men's 100m Manikin Tow with Fins</v>
      </c>
      <c r="I378" s="27">
        <v>1</v>
      </c>
      <c r="J378" s="23">
        <v>1</v>
      </c>
      <c r="K378" s="28">
        <v>1</v>
      </c>
      <c r="L378" s="25">
        <f t="shared" si="40"/>
        <v>3</v>
      </c>
      <c r="S378" s="2" t="s">
        <v>222</v>
      </c>
      <c r="T378" s="2" t="s">
        <v>728</v>
      </c>
      <c r="U378" s="1" t="s">
        <v>17</v>
      </c>
    </row>
    <row r="379" spans="2:21" x14ac:dyDescent="0.35">
      <c r="B379" s="226"/>
      <c r="C379" s="27" t="s">
        <v>11</v>
      </c>
      <c r="D379" s="23" t="s">
        <v>485</v>
      </c>
      <c r="E379" s="94" t="s">
        <v>34</v>
      </c>
      <c r="F379" s="25">
        <v>2</v>
      </c>
      <c r="G379" s="60" t="str">
        <f t="shared" si="39"/>
        <v>Interclub - Masters - 75+Women's Line Throw</v>
      </c>
      <c r="I379" s="19">
        <v>2</v>
      </c>
      <c r="J379" s="15">
        <v>2</v>
      </c>
      <c r="K379" s="20">
        <v>2</v>
      </c>
      <c r="L379" s="17">
        <f t="shared" si="40"/>
        <v>6</v>
      </c>
      <c r="S379" s="2" t="s">
        <v>222</v>
      </c>
      <c r="T379" s="2" t="s">
        <v>728</v>
      </c>
      <c r="U379" s="1" t="s">
        <v>14</v>
      </c>
    </row>
    <row r="380" spans="2:21" ht="10.5" thickBot="1" x14ac:dyDescent="0.4">
      <c r="B380" s="227"/>
      <c r="C380" s="34" t="s">
        <v>15</v>
      </c>
      <c r="D380" s="35" t="s">
        <v>487</v>
      </c>
      <c r="E380" s="104" t="s">
        <v>34</v>
      </c>
      <c r="F380" s="32">
        <v>2</v>
      </c>
      <c r="G380" s="61" t="str">
        <f t="shared" si="39"/>
        <v>Interclub - Masters - 75+Men's Line Throw</v>
      </c>
      <c r="I380" s="19">
        <v>2</v>
      </c>
      <c r="J380" s="15">
        <v>2</v>
      </c>
      <c r="K380" s="20">
        <v>2</v>
      </c>
      <c r="L380" s="17">
        <f t="shared" si="40"/>
        <v>6</v>
      </c>
      <c r="S380" s="2" t="s">
        <v>222</v>
      </c>
      <c r="T380" s="2" t="s">
        <v>728</v>
      </c>
      <c r="U380" s="1" t="s">
        <v>17</v>
      </c>
    </row>
    <row r="381" spans="2:21" ht="10.199999999999999" customHeight="1" x14ac:dyDescent="0.35">
      <c r="B381" s="225" t="s">
        <v>263</v>
      </c>
      <c r="C381" s="19" t="s">
        <v>11</v>
      </c>
      <c r="D381" s="15" t="s">
        <v>488</v>
      </c>
      <c r="E381" s="16" t="s">
        <v>50</v>
      </c>
      <c r="F381" s="17">
        <v>1</v>
      </c>
      <c r="G381" s="60" t="str">
        <f t="shared" si="39"/>
        <v>Interclub - Masters - 75+Women's Surf Race</v>
      </c>
      <c r="I381" s="42">
        <v>1</v>
      </c>
      <c r="J381" s="43">
        <v>1</v>
      </c>
      <c r="K381" s="46">
        <v>1</v>
      </c>
      <c r="L381" s="21">
        <f>SUM(I381:K381)</f>
        <v>3</v>
      </c>
      <c r="S381" s="2" t="s">
        <v>222</v>
      </c>
      <c r="T381" s="2" t="s">
        <v>728</v>
      </c>
      <c r="U381" s="1" t="s">
        <v>14</v>
      </c>
    </row>
    <row r="382" spans="2:21" x14ac:dyDescent="0.35">
      <c r="B382" s="226"/>
      <c r="C382" s="27" t="s">
        <v>15</v>
      </c>
      <c r="D382" s="23" t="s">
        <v>489</v>
      </c>
      <c r="E382" s="24" t="s">
        <v>50</v>
      </c>
      <c r="F382" s="25">
        <v>1</v>
      </c>
      <c r="G382" s="60" t="str">
        <f t="shared" si="39"/>
        <v>Interclub - Masters - 75+Men's Surf Race</v>
      </c>
      <c r="I382" s="19">
        <v>1</v>
      </c>
      <c r="J382" s="15">
        <v>1</v>
      </c>
      <c r="K382" s="20">
        <v>1</v>
      </c>
      <c r="L382" s="25">
        <f t="shared" ref="L382:L390" si="41">SUM(I382:K382)</f>
        <v>3</v>
      </c>
      <c r="S382" s="2" t="s">
        <v>222</v>
      </c>
      <c r="T382" s="2" t="s">
        <v>728</v>
      </c>
      <c r="U382" s="1" t="s">
        <v>17</v>
      </c>
    </row>
    <row r="383" spans="2:21" x14ac:dyDescent="0.35">
      <c r="B383" s="226"/>
      <c r="C383" s="27" t="s">
        <v>11</v>
      </c>
      <c r="D383" s="23" t="s">
        <v>490</v>
      </c>
      <c r="E383" s="24" t="s">
        <v>53</v>
      </c>
      <c r="F383" s="25">
        <v>1</v>
      </c>
      <c r="G383" s="60" t="str">
        <f t="shared" si="39"/>
        <v>Interclub - Masters - 75+Women's Board Race</v>
      </c>
      <c r="I383" s="19">
        <v>1</v>
      </c>
      <c r="J383" s="15">
        <v>1</v>
      </c>
      <c r="K383" s="20">
        <v>1</v>
      </c>
      <c r="L383" s="25">
        <f t="shared" si="41"/>
        <v>3</v>
      </c>
      <c r="S383" s="2" t="s">
        <v>222</v>
      </c>
      <c r="T383" s="2" t="s">
        <v>728</v>
      </c>
      <c r="U383" s="1" t="s">
        <v>14</v>
      </c>
    </row>
    <row r="384" spans="2:21" x14ac:dyDescent="0.35">
      <c r="B384" s="226"/>
      <c r="C384" s="27" t="s">
        <v>15</v>
      </c>
      <c r="D384" s="23" t="s">
        <v>491</v>
      </c>
      <c r="E384" s="24" t="s">
        <v>53</v>
      </c>
      <c r="F384" s="25">
        <v>1</v>
      </c>
      <c r="G384" s="60" t="str">
        <f t="shared" si="39"/>
        <v>Interclub - Masters - 75+Men's Board Race</v>
      </c>
      <c r="I384" s="19">
        <v>1</v>
      </c>
      <c r="J384" s="15">
        <v>1</v>
      </c>
      <c r="K384" s="20">
        <v>1</v>
      </c>
      <c r="L384" s="25">
        <f t="shared" si="41"/>
        <v>3</v>
      </c>
      <c r="S384" s="2" t="s">
        <v>222</v>
      </c>
      <c r="T384" s="2" t="s">
        <v>728</v>
      </c>
      <c r="U384" s="1" t="s">
        <v>17</v>
      </c>
    </row>
    <row r="385" spans="2:21" x14ac:dyDescent="0.35">
      <c r="B385" s="226"/>
      <c r="C385" s="27" t="s">
        <v>11</v>
      </c>
      <c r="D385" s="23" t="s">
        <v>493</v>
      </c>
      <c r="E385" s="24" t="s">
        <v>56</v>
      </c>
      <c r="F385" s="25">
        <v>1</v>
      </c>
      <c r="G385" s="60" t="str">
        <f t="shared" si="39"/>
        <v>Interclub - Masters - 75+Women's Surf Ski Race</v>
      </c>
      <c r="I385" s="19">
        <v>1</v>
      </c>
      <c r="J385" s="15">
        <v>1</v>
      </c>
      <c r="K385" s="20">
        <v>1</v>
      </c>
      <c r="L385" s="25">
        <f t="shared" si="41"/>
        <v>3</v>
      </c>
      <c r="S385" s="2" t="s">
        <v>222</v>
      </c>
      <c r="T385" s="2" t="s">
        <v>728</v>
      </c>
      <c r="U385" s="1" t="s">
        <v>14</v>
      </c>
    </row>
    <row r="386" spans="2:21" x14ac:dyDescent="0.35">
      <c r="B386" s="226"/>
      <c r="C386" s="27" t="s">
        <v>15</v>
      </c>
      <c r="D386" s="23" t="s">
        <v>495</v>
      </c>
      <c r="E386" s="24" t="s">
        <v>56</v>
      </c>
      <c r="F386" s="25">
        <v>1</v>
      </c>
      <c r="G386" s="60" t="str">
        <f t="shared" si="39"/>
        <v>Interclub - Masters - 75+Men's Surf Ski Race</v>
      </c>
      <c r="I386" s="19">
        <v>1</v>
      </c>
      <c r="J386" s="15">
        <v>1</v>
      </c>
      <c r="K386" s="20">
        <v>1</v>
      </c>
      <c r="L386" s="25">
        <f t="shared" si="41"/>
        <v>3</v>
      </c>
      <c r="S386" s="2" t="s">
        <v>222</v>
      </c>
      <c r="T386" s="2" t="s">
        <v>728</v>
      </c>
      <c r="U386" s="1" t="s">
        <v>17</v>
      </c>
    </row>
    <row r="387" spans="2:21" x14ac:dyDescent="0.35">
      <c r="B387" s="226"/>
      <c r="C387" s="27" t="s">
        <v>11</v>
      </c>
      <c r="D387" s="23" t="s">
        <v>496</v>
      </c>
      <c r="E387" s="24" t="s">
        <v>63</v>
      </c>
      <c r="F387" s="25">
        <v>1</v>
      </c>
      <c r="G387" s="60" t="str">
        <f t="shared" si="39"/>
        <v>Interclub - Masters - 75+Women's Beach Flags</v>
      </c>
      <c r="I387" s="19">
        <v>1</v>
      </c>
      <c r="J387" s="15">
        <v>1</v>
      </c>
      <c r="K387" s="20">
        <v>1</v>
      </c>
      <c r="L387" s="25">
        <f t="shared" si="41"/>
        <v>3</v>
      </c>
      <c r="S387" s="2" t="s">
        <v>222</v>
      </c>
      <c r="T387" s="2" t="s">
        <v>728</v>
      </c>
      <c r="U387" s="1" t="s">
        <v>14</v>
      </c>
    </row>
    <row r="388" spans="2:21" x14ac:dyDescent="0.35">
      <c r="B388" s="226"/>
      <c r="C388" s="27" t="s">
        <v>15</v>
      </c>
      <c r="D388" s="23" t="s">
        <v>497</v>
      </c>
      <c r="E388" s="24" t="s">
        <v>63</v>
      </c>
      <c r="F388" s="25">
        <v>1</v>
      </c>
      <c r="G388" s="60" t="str">
        <f t="shared" si="39"/>
        <v>Interclub - Masters - 75+Men's Beach Flags</v>
      </c>
      <c r="I388" s="19">
        <v>1</v>
      </c>
      <c r="J388" s="15">
        <v>1</v>
      </c>
      <c r="K388" s="20">
        <v>1</v>
      </c>
      <c r="L388" s="25">
        <f t="shared" si="41"/>
        <v>3</v>
      </c>
      <c r="S388" s="2" t="s">
        <v>222</v>
      </c>
      <c r="T388" s="2" t="s">
        <v>728</v>
      </c>
      <c r="U388" s="1" t="s">
        <v>17</v>
      </c>
    </row>
    <row r="389" spans="2:21" x14ac:dyDescent="0.35">
      <c r="B389" s="226"/>
      <c r="C389" s="27" t="s">
        <v>11</v>
      </c>
      <c r="D389" s="23" t="s">
        <v>498</v>
      </c>
      <c r="E389" s="24" t="s">
        <v>66</v>
      </c>
      <c r="F389" s="25">
        <v>1</v>
      </c>
      <c r="G389" s="60" t="str">
        <f t="shared" si="39"/>
        <v>Interclub - Masters - 75+Women's Beach Sprint</v>
      </c>
      <c r="I389" s="19">
        <v>1</v>
      </c>
      <c r="J389" s="15">
        <v>1</v>
      </c>
      <c r="K389" s="20">
        <v>1</v>
      </c>
      <c r="L389" s="25">
        <f t="shared" si="41"/>
        <v>3</v>
      </c>
      <c r="S389" s="2" t="s">
        <v>222</v>
      </c>
      <c r="T389" s="2" t="s">
        <v>728</v>
      </c>
      <c r="U389" s="1" t="s">
        <v>14</v>
      </c>
    </row>
    <row r="390" spans="2:21" x14ac:dyDescent="0.35">
      <c r="B390" s="226"/>
      <c r="C390" s="27" t="s">
        <v>15</v>
      </c>
      <c r="D390" s="23" t="s">
        <v>499</v>
      </c>
      <c r="E390" s="24" t="s">
        <v>66</v>
      </c>
      <c r="F390" s="25">
        <v>1</v>
      </c>
      <c r="G390" s="60" t="str">
        <f t="shared" si="39"/>
        <v>Interclub - Masters - 75+Men's Beach Sprint</v>
      </c>
      <c r="I390" s="19">
        <v>1</v>
      </c>
      <c r="J390" s="15">
        <v>1</v>
      </c>
      <c r="K390" s="20">
        <v>1</v>
      </c>
      <c r="L390" s="25">
        <f t="shared" si="41"/>
        <v>3</v>
      </c>
      <c r="S390" s="2" t="s">
        <v>222</v>
      </c>
      <c r="T390" s="2" t="s">
        <v>728</v>
      </c>
      <c r="U390" s="1" t="s">
        <v>17</v>
      </c>
    </row>
    <row r="391" spans="2:21" x14ac:dyDescent="0.35">
      <c r="B391" s="226"/>
      <c r="C391" s="27" t="s">
        <v>11</v>
      </c>
      <c r="D391" s="23" t="s">
        <v>501</v>
      </c>
      <c r="E391" s="24" t="s">
        <v>417</v>
      </c>
      <c r="F391" s="25">
        <v>1</v>
      </c>
      <c r="G391" s="60" t="str">
        <f t="shared" si="39"/>
        <v>Interclub - Masters - 75+Women's 1km Beach Run</v>
      </c>
      <c r="I391" s="19">
        <v>1</v>
      </c>
      <c r="J391" s="15">
        <v>1</v>
      </c>
      <c r="K391" s="20">
        <v>1</v>
      </c>
      <c r="L391" s="25">
        <f>SUM(I391:K391)</f>
        <v>3</v>
      </c>
      <c r="S391" s="2" t="s">
        <v>222</v>
      </c>
      <c r="T391" s="2" t="s">
        <v>728</v>
      </c>
      <c r="U391" s="1" t="s">
        <v>14</v>
      </c>
    </row>
    <row r="392" spans="2:21" x14ac:dyDescent="0.35">
      <c r="B392" s="226"/>
      <c r="C392" s="71" t="s">
        <v>15</v>
      </c>
      <c r="D392" s="23" t="s">
        <v>503</v>
      </c>
      <c r="E392" s="24" t="s">
        <v>417</v>
      </c>
      <c r="F392" s="25">
        <v>1</v>
      </c>
      <c r="G392" s="60" t="str">
        <f t="shared" si="39"/>
        <v>Interclub - Masters - 75+Men's 1km Beach Run</v>
      </c>
      <c r="H392" s="62"/>
      <c r="I392" s="27">
        <v>1</v>
      </c>
      <c r="J392" s="23">
        <v>1</v>
      </c>
      <c r="K392" s="28">
        <v>1</v>
      </c>
      <c r="L392" s="25">
        <f>SUM(I392:K392)</f>
        <v>3</v>
      </c>
      <c r="S392" s="2" t="s">
        <v>222</v>
      </c>
      <c r="T392" s="2" t="s">
        <v>728</v>
      </c>
      <c r="U392" s="1" t="s">
        <v>17</v>
      </c>
    </row>
    <row r="393" spans="2:21" x14ac:dyDescent="0.35">
      <c r="B393" s="226"/>
      <c r="C393" s="27" t="s">
        <v>11</v>
      </c>
      <c r="D393" s="23" t="s">
        <v>504</v>
      </c>
      <c r="E393" s="24" t="s">
        <v>69</v>
      </c>
      <c r="F393" s="17">
        <v>2</v>
      </c>
      <c r="G393" s="60" t="str">
        <f t="shared" si="39"/>
        <v>Interclub - Masters - 75+Women's Board Rescue</v>
      </c>
      <c r="I393" s="19">
        <v>2</v>
      </c>
      <c r="J393" s="15">
        <v>2</v>
      </c>
      <c r="K393" s="20">
        <v>2</v>
      </c>
      <c r="L393" s="17">
        <f>SUM(I393:K393)</f>
        <v>6</v>
      </c>
      <c r="S393" s="2" t="s">
        <v>222</v>
      </c>
      <c r="T393" s="2" t="s">
        <v>728</v>
      </c>
      <c r="U393" s="1" t="s">
        <v>14</v>
      </c>
    </row>
    <row r="394" spans="2:21" ht="10.5" thickBot="1" x14ac:dyDescent="0.4">
      <c r="B394" s="227"/>
      <c r="C394" s="34" t="s">
        <v>15</v>
      </c>
      <c r="D394" s="23" t="s">
        <v>505</v>
      </c>
      <c r="E394" s="31" t="s">
        <v>69</v>
      </c>
      <c r="F394" s="32">
        <v>2</v>
      </c>
      <c r="G394" s="60" t="str">
        <f t="shared" si="39"/>
        <v>Interclub - Masters - 75+Men's Board Rescue</v>
      </c>
      <c r="I394" s="56">
        <v>2</v>
      </c>
      <c r="J394" s="57">
        <v>2</v>
      </c>
      <c r="K394" s="58">
        <v>2</v>
      </c>
      <c r="L394" s="32">
        <f>SUM(I394:K394)</f>
        <v>6</v>
      </c>
      <c r="S394" s="2" t="s">
        <v>222</v>
      </c>
      <c r="T394" s="2" t="s">
        <v>728</v>
      </c>
      <c r="U394" s="1" t="s">
        <v>17</v>
      </c>
    </row>
    <row r="395" spans="2:21" ht="10.8" thickBot="1" x14ac:dyDescent="0.45">
      <c r="B395" s="37" t="s">
        <v>47</v>
      </c>
      <c r="C395" s="38"/>
      <c r="D395" s="38"/>
      <c r="E395" s="38"/>
      <c r="F395" s="38"/>
      <c r="G395" s="48"/>
      <c r="I395" s="40">
        <f>SUM(I371:I394)</f>
        <v>28</v>
      </c>
      <c r="J395" s="41">
        <f>SUM(J371:J394)</f>
        <v>28</v>
      </c>
      <c r="K395" s="11">
        <f>SUM(K371:K394)</f>
        <v>28</v>
      </c>
      <c r="L395" s="12">
        <f>SUM(L371:L394)</f>
        <v>84</v>
      </c>
      <c r="S395" s="1"/>
      <c r="T395" s="1"/>
    </row>
    <row r="396" spans="2:21" x14ac:dyDescent="0.35">
      <c r="D396" s="1"/>
      <c r="I396" s="1"/>
      <c r="S396" s="1"/>
      <c r="T396" s="1"/>
    </row>
    <row r="397" spans="2:21" ht="10.5" x14ac:dyDescent="0.4">
      <c r="B397" s="72" t="s">
        <v>475</v>
      </c>
      <c r="I397" s="1"/>
      <c r="S397" s="1"/>
      <c r="T397" s="1"/>
    </row>
    <row r="398" spans="2:21" ht="10.5" thickBot="1" x14ac:dyDescent="0.4">
      <c r="I398" s="1"/>
    </row>
    <row r="399" spans="2:21" ht="10.8" thickBot="1" x14ac:dyDescent="0.45">
      <c r="B399" s="228" t="s">
        <v>730</v>
      </c>
      <c r="C399" s="229"/>
      <c r="D399" s="229"/>
      <c r="E399" s="229"/>
      <c r="F399" s="8" t="s">
        <v>4</v>
      </c>
      <c r="G399" s="8" t="s">
        <v>251</v>
      </c>
      <c r="I399" s="40" t="s">
        <v>6</v>
      </c>
      <c r="J399" s="10" t="s">
        <v>7</v>
      </c>
      <c r="K399" s="11" t="s">
        <v>8</v>
      </c>
      <c r="L399" s="59" t="s">
        <v>9</v>
      </c>
      <c r="M399" s="13"/>
      <c r="N399" s="13"/>
      <c r="O399" s="13"/>
      <c r="P399" s="13"/>
      <c r="Q399" s="13"/>
      <c r="R399" s="13"/>
    </row>
    <row r="400" spans="2:21" x14ac:dyDescent="0.35">
      <c r="B400" s="225" t="s">
        <v>10</v>
      </c>
      <c r="C400" s="49" t="s">
        <v>11</v>
      </c>
      <c r="D400" s="73" t="s">
        <v>506</v>
      </c>
      <c r="E400" s="74" t="s">
        <v>45</v>
      </c>
      <c r="F400" s="21" t="s">
        <v>39</v>
      </c>
      <c r="G400" s="69" t="str">
        <f t="shared" ref="G400:G405" si="42">CONCATENATE(S400,T400,U400,E400)</f>
        <v>Interclub - Masters - 110-139 -Women's 4x50m Medley Relay</v>
      </c>
      <c r="I400" s="42">
        <v>4</v>
      </c>
      <c r="J400" s="43">
        <v>4</v>
      </c>
      <c r="K400" s="46">
        <v>4</v>
      </c>
      <c r="L400" s="21">
        <f>SUM(I400:K400)</f>
        <v>12</v>
      </c>
      <c r="S400" s="2" t="s">
        <v>222</v>
      </c>
      <c r="T400" s="2" t="s">
        <v>731</v>
      </c>
      <c r="U400" s="1" t="s">
        <v>14</v>
      </c>
    </row>
    <row r="401" spans="2:21" x14ac:dyDescent="0.35">
      <c r="B401" s="226"/>
      <c r="C401" s="22" t="s">
        <v>15</v>
      </c>
      <c r="D401" s="75" t="s">
        <v>507</v>
      </c>
      <c r="E401" s="76" t="s">
        <v>45</v>
      </c>
      <c r="F401" s="25" t="s">
        <v>39</v>
      </c>
      <c r="G401" s="60" t="str">
        <f t="shared" si="42"/>
        <v>Interclub - Masters - 110-139 -Men's 4x50m Medley Relay</v>
      </c>
      <c r="I401" s="27">
        <v>4</v>
      </c>
      <c r="J401" s="23">
        <v>4</v>
      </c>
      <c r="K401" s="28">
        <v>4</v>
      </c>
      <c r="L401" s="25">
        <f>SUM(I401:K401)</f>
        <v>12</v>
      </c>
      <c r="S401" s="2" t="s">
        <v>222</v>
      </c>
      <c r="T401" s="2" t="s">
        <v>731</v>
      </c>
      <c r="U401" s="1" t="s">
        <v>17</v>
      </c>
    </row>
    <row r="402" spans="2:21" x14ac:dyDescent="0.35">
      <c r="B402" s="226"/>
      <c r="C402" s="22" t="s">
        <v>11</v>
      </c>
      <c r="D402" s="75" t="s">
        <v>510</v>
      </c>
      <c r="E402" s="76" t="s">
        <v>38</v>
      </c>
      <c r="F402" s="25" t="s">
        <v>39</v>
      </c>
      <c r="G402" s="60" t="str">
        <f t="shared" si="42"/>
        <v>Interclub - Masters - 110-139 -Women's 4x25m Manikin Relay</v>
      </c>
      <c r="I402" s="27">
        <v>4</v>
      </c>
      <c r="J402" s="23">
        <v>4</v>
      </c>
      <c r="K402" s="28">
        <v>4</v>
      </c>
      <c r="L402" s="25">
        <f t="shared" ref="L402:L403" si="43">SUM(I402:K402)</f>
        <v>12</v>
      </c>
      <c r="S402" s="2" t="s">
        <v>222</v>
      </c>
      <c r="T402" s="2" t="s">
        <v>731</v>
      </c>
      <c r="U402" s="1" t="s">
        <v>14</v>
      </c>
    </row>
    <row r="403" spans="2:21" x14ac:dyDescent="0.35">
      <c r="B403" s="226"/>
      <c r="C403" s="22" t="s">
        <v>15</v>
      </c>
      <c r="D403" s="75" t="s">
        <v>514</v>
      </c>
      <c r="E403" s="76" t="s">
        <v>38</v>
      </c>
      <c r="F403" s="25" t="s">
        <v>39</v>
      </c>
      <c r="G403" s="60" t="str">
        <f t="shared" si="42"/>
        <v>Interclub - Masters - 110-139 -Men's 4x25m Manikin Relay</v>
      </c>
      <c r="I403" s="27">
        <v>4</v>
      </c>
      <c r="J403" s="23">
        <v>4</v>
      </c>
      <c r="K403" s="28">
        <v>4</v>
      </c>
      <c r="L403" s="25">
        <f t="shared" si="43"/>
        <v>12</v>
      </c>
      <c r="S403" s="2" t="s">
        <v>222</v>
      </c>
      <c r="T403" s="2" t="s">
        <v>731</v>
      </c>
      <c r="U403" s="1" t="s">
        <v>17</v>
      </c>
    </row>
    <row r="404" spans="2:21" x14ac:dyDescent="0.35">
      <c r="B404" s="226"/>
      <c r="C404" s="22" t="s">
        <v>11</v>
      </c>
      <c r="D404" s="75" t="s">
        <v>515</v>
      </c>
      <c r="E404" s="76" t="s">
        <v>42</v>
      </c>
      <c r="F404" s="25" t="s">
        <v>39</v>
      </c>
      <c r="G404" s="60" t="str">
        <f t="shared" si="42"/>
        <v>Interclub - Masters - 110-139 -Women's 4x50m Obstacle Relay</v>
      </c>
      <c r="I404" s="27">
        <v>4</v>
      </c>
      <c r="J404" s="23">
        <v>4</v>
      </c>
      <c r="K404" s="28">
        <v>4</v>
      </c>
      <c r="L404" s="25">
        <f>SUM(I404:K404)</f>
        <v>12</v>
      </c>
      <c r="S404" s="2" t="s">
        <v>222</v>
      </c>
      <c r="T404" s="2" t="s">
        <v>731</v>
      </c>
      <c r="U404" s="1" t="s">
        <v>14</v>
      </c>
    </row>
    <row r="405" spans="2:21" ht="10.5" thickBot="1" x14ac:dyDescent="0.4">
      <c r="B405" s="227"/>
      <c r="C405" s="30" t="s">
        <v>15</v>
      </c>
      <c r="D405" s="75" t="s">
        <v>517</v>
      </c>
      <c r="E405" s="31" t="s">
        <v>42</v>
      </c>
      <c r="F405" s="32" t="s">
        <v>39</v>
      </c>
      <c r="G405" s="60" t="str">
        <f t="shared" si="42"/>
        <v>Interclub - Masters - 110-139 -Men's 4x50m Obstacle Relay</v>
      </c>
      <c r="I405" s="34">
        <v>4</v>
      </c>
      <c r="J405" s="35">
        <v>4</v>
      </c>
      <c r="K405" s="36">
        <v>4</v>
      </c>
      <c r="L405" s="32">
        <f>SUM(I405:K405)</f>
        <v>12</v>
      </c>
      <c r="S405" s="2" t="s">
        <v>222</v>
      </c>
      <c r="T405" s="2" t="s">
        <v>731</v>
      </c>
      <c r="U405" s="1" t="s">
        <v>17</v>
      </c>
    </row>
    <row r="406" spans="2:21" ht="10.8" thickBot="1" x14ac:dyDescent="0.45">
      <c r="B406" s="37" t="s">
        <v>47</v>
      </c>
      <c r="C406" s="38"/>
      <c r="D406" s="38"/>
      <c r="E406" s="38"/>
      <c r="F406" s="38"/>
      <c r="G406" s="48"/>
      <c r="I406" s="40">
        <f>SUM(I400:I405)</f>
        <v>24</v>
      </c>
      <c r="J406" s="41">
        <f>SUM(J400:J405)</f>
        <v>24</v>
      </c>
      <c r="K406" s="11">
        <f>SUM(K400:K405)</f>
        <v>24</v>
      </c>
      <c r="L406" s="12">
        <f>SUM(L400:L405)</f>
        <v>72</v>
      </c>
    </row>
    <row r="407" spans="2:21" ht="10.5" thickBot="1" x14ac:dyDescent="0.4">
      <c r="I407" s="1"/>
    </row>
    <row r="408" spans="2:21" ht="10.8" thickBot="1" x14ac:dyDescent="0.45">
      <c r="B408" s="228" t="s">
        <v>476</v>
      </c>
      <c r="C408" s="229"/>
      <c r="D408" s="229"/>
      <c r="E408" s="229"/>
      <c r="F408" s="8" t="s">
        <v>4</v>
      </c>
      <c r="G408" s="8" t="s">
        <v>251</v>
      </c>
      <c r="I408" s="40" t="s">
        <v>6</v>
      </c>
      <c r="J408" s="10" t="s">
        <v>7</v>
      </c>
      <c r="K408" s="11" t="s">
        <v>8</v>
      </c>
      <c r="L408" s="59" t="s">
        <v>9</v>
      </c>
      <c r="M408" s="13"/>
      <c r="N408" s="13"/>
      <c r="O408" s="13"/>
      <c r="P408" s="13"/>
      <c r="Q408" s="13"/>
      <c r="R408" s="13"/>
    </row>
    <row r="409" spans="2:21" x14ac:dyDescent="0.35">
      <c r="B409" s="225" t="s">
        <v>10</v>
      </c>
      <c r="C409" s="49" t="s">
        <v>11</v>
      </c>
      <c r="D409" s="73" t="s">
        <v>518</v>
      </c>
      <c r="E409" s="74" t="s">
        <v>45</v>
      </c>
      <c r="F409" s="21" t="s">
        <v>39</v>
      </c>
      <c r="G409" s="69" t="str">
        <f t="shared" ref="G409:G414" si="44">CONCATENATE(S409,T409,U409,E409)</f>
        <v>Interclub - Masters - 140-169 - Women's 4x50m Medley Relay</v>
      </c>
      <c r="I409" s="42">
        <v>4</v>
      </c>
      <c r="J409" s="43">
        <v>4</v>
      </c>
      <c r="K409" s="46">
        <v>4</v>
      </c>
      <c r="L409" s="21">
        <f>SUM(I409:K409)</f>
        <v>12</v>
      </c>
      <c r="S409" s="2" t="s">
        <v>222</v>
      </c>
      <c r="T409" s="2" t="s">
        <v>478</v>
      </c>
      <c r="U409" s="1" t="s">
        <v>14</v>
      </c>
    </row>
    <row r="410" spans="2:21" x14ac:dyDescent="0.35">
      <c r="B410" s="226"/>
      <c r="C410" s="22" t="s">
        <v>15</v>
      </c>
      <c r="D410" s="75" t="s">
        <v>519</v>
      </c>
      <c r="E410" s="76" t="s">
        <v>45</v>
      </c>
      <c r="F410" s="25" t="s">
        <v>39</v>
      </c>
      <c r="G410" s="60" t="str">
        <f t="shared" si="44"/>
        <v>Interclub - Masters - 140-169 - Men's 4x50m Medley Relay</v>
      </c>
      <c r="I410" s="27">
        <v>4</v>
      </c>
      <c r="J410" s="23">
        <v>4</v>
      </c>
      <c r="K410" s="28">
        <v>4</v>
      </c>
      <c r="L410" s="25">
        <f>SUM(I410:K410)</f>
        <v>12</v>
      </c>
      <c r="S410" s="2" t="s">
        <v>222</v>
      </c>
      <c r="T410" s="2" t="s">
        <v>478</v>
      </c>
      <c r="U410" s="1" t="s">
        <v>17</v>
      </c>
    </row>
    <row r="411" spans="2:21" x14ac:dyDescent="0.35">
      <c r="B411" s="226"/>
      <c r="C411" s="22" t="s">
        <v>11</v>
      </c>
      <c r="D411" s="75" t="s">
        <v>520</v>
      </c>
      <c r="E411" s="76" t="s">
        <v>38</v>
      </c>
      <c r="F411" s="25" t="s">
        <v>39</v>
      </c>
      <c r="G411" s="60" t="str">
        <f t="shared" si="44"/>
        <v>Interclub - Masters - 140-169 - Women's 4x25m Manikin Relay</v>
      </c>
      <c r="I411" s="27">
        <v>4</v>
      </c>
      <c r="J411" s="23">
        <v>4</v>
      </c>
      <c r="K411" s="28">
        <v>4</v>
      </c>
      <c r="L411" s="25">
        <f t="shared" ref="L411:L412" si="45">SUM(I411:K411)</f>
        <v>12</v>
      </c>
      <c r="S411" s="2" t="s">
        <v>222</v>
      </c>
      <c r="T411" s="2" t="s">
        <v>478</v>
      </c>
      <c r="U411" s="1" t="s">
        <v>14</v>
      </c>
    </row>
    <row r="412" spans="2:21" x14ac:dyDescent="0.35">
      <c r="B412" s="226"/>
      <c r="C412" s="22" t="s">
        <v>15</v>
      </c>
      <c r="D412" s="75" t="s">
        <v>522</v>
      </c>
      <c r="E412" s="76" t="s">
        <v>38</v>
      </c>
      <c r="F412" s="25" t="s">
        <v>39</v>
      </c>
      <c r="G412" s="60" t="str">
        <f t="shared" si="44"/>
        <v>Interclub - Masters - 140-169 - Men's 4x25m Manikin Relay</v>
      </c>
      <c r="I412" s="27">
        <v>4</v>
      </c>
      <c r="J412" s="23">
        <v>4</v>
      </c>
      <c r="K412" s="28">
        <v>4</v>
      </c>
      <c r="L412" s="25">
        <f t="shared" si="45"/>
        <v>12</v>
      </c>
      <c r="S412" s="2" t="s">
        <v>222</v>
      </c>
      <c r="T412" s="2" t="s">
        <v>478</v>
      </c>
      <c r="U412" s="1" t="s">
        <v>17</v>
      </c>
    </row>
    <row r="413" spans="2:21" x14ac:dyDescent="0.35">
      <c r="B413" s="226"/>
      <c r="C413" s="22" t="s">
        <v>11</v>
      </c>
      <c r="D413" s="75" t="s">
        <v>523</v>
      </c>
      <c r="E413" s="76" t="s">
        <v>42</v>
      </c>
      <c r="F413" s="25" t="s">
        <v>39</v>
      </c>
      <c r="G413" s="60" t="str">
        <f t="shared" si="44"/>
        <v>Interclub - Masters - 140-169 - Women's 4x50m Obstacle Relay</v>
      </c>
      <c r="I413" s="27">
        <v>4</v>
      </c>
      <c r="J413" s="23">
        <v>4</v>
      </c>
      <c r="K413" s="28">
        <v>4</v>
      </c>
      <c r="L413" s="25">
        <f>SUM(I413:K413)</f>
        <v>12</v>
      </c>
      <c r="S413" s="2" t="s">
        <v>222</v>
      </c>
      <c r="T413" s="2" t="s">
        <v>478</v>
      </c>
      <c r="U413" s="1" t="s">
        <v>14</v>
      </c>
    </row>
    <row r="414" spans="2:21" ht="10.5" thickBot="1" x14ac:dyDescent="0.4">
      <c r="B414" s="227"/>
      <c r="C414" s="30" t="s">
        <v>15</v>
      </c>
      <c r="D414" s="75" t="s">
        <v>524</v>
      </c>
      <c r="E414" s="31" t="s">
        <v>42</v>
      </c>
      <c r="F414" s="32" t="s">
        <v>39</v>
      </c>
      <c r="G414" s="60" t="str">
        <f t="shared" si="44"/>
        <v>Interclub - Masters - 140-169 - Men's 4x50m Obstacle Relay</v>
      </c>
      <c r="I414" s="34">
        <v>4</v>
      </c>
      <c r="J414" s="35">
        <v>4</v>
      </c>
      <c r="K414" s="36">
        <v>4</v>
      </c>
      <c r="L414" s="32">
        <f>SUM(I414:K414)</f>
        <v>12</v>
      </c>
      <c r="S414" s="2" t="s">
        <v>222</v>
      </c>
      <c r="T414" s="2" t="s">
        <v>478</v>
      </c>
      <c r="U414" s="1" t="s">
        <v>17</v>
      </c>
    </row>
    <row r="415" spans="2:21" ht="10.8" thickBot="1" x14ac:dyDescent="0.45">
      <c r="B415" s="37" t="s">
        <v>47</v>
      </c>
      <c r="C415" s="38"/>
      <c r="D415" s="38"/>
      <c r="E415" s="38"/>
      <c r="F415" s="38"/>
      <c r="G415" s="48"/>
      <c r="I415" s="40">
        <f>SUM(I409:I414)</f>
        <v>24</v>
      </c>
      <c r="J415" s="41">
        <f>SUM(J409:J414)</f>
        <v>24</v>
      </c>
      <c r="K415" s="11">
        <f>SUM(K409:K414)</f>
        <v>24</v>
      </c>
      <c r="L415" s="12">
        <f>SUM(L409:L414)</f>
        <v>72</v>
      </c>
    </row>
    <row r="416" spans="2:21" ht="10.5" thickBot="1" x14ac:dyDescent="0.4">
      <c r="I416" s="1"/>
    </row>
    <row r="417" spans="2:21" ht="10.8" thickBot="1" x14ac:dyDescent="0.45">
      <c r="B417" s="228" t="s">
        <v>484</v>
      </c>
      <c r="C417" s="229"/>
      <c r="D417" s="229"/>
      <c r="E417" s="229"/>
      <c r="F417" s="8" t="s">
        <v>4</v>
      </c>
      <c r="G417" s="8" t="s">
        <v>251</v>
      </c>
      <c r="I417" s="40" t="s">
        <v>6</v>
      </c>
      <c r="J417" s="10" t="s">
        <v>7</v>
      </c>
      <c r="K417" s="11" t="s">
        <v>8</v>
      </c>
      <c r="L417" s="59" t="s">
        <v>9</v>
      </c>
      <c r="M417" s="13"/>
      <c r="N417" s="13"/>
      <c r="O417" s="13"/>
      <c r="P417" s="13"/>
      <c r="Q417" s="13"/>
      <c r="R417" s="13"/>
    </row>
    <row r="418" spans="2:21" x14ac:dyDescent="0.35">
      <c r="B418" s="225" t="s">
        <v>10</v>
      </c>
      <c r="C418" s="49" t="s">
        <v>11</v>
      </c>
      <c r="D418" s="73" t="s">
        <v>526</v>
      </c>
      <c r="E418" s="74" t="s">
        <v>45</v>
      </c>
      <c r="F418" s="21" t="s">
        <v>39</v>
      </c>
      <c r="G418" s="69" t="str">
        <f t="shared" ref="G418:G423" si="46">CONCATENATE(S418,T418,U418,E418)</f>
        <v>Interclub - Masters - 170-199 - Women's 4x50m Medley Relay</v>
      </c>
      <c r="I418" s="42">
        <v>4</v>
      </c>
      <c r="J418" s="43">
        <v>4</v>
      </c>
      <c r="K418" s="46">
        <v>4</v>
      </c>
      <c r="L418" s="21">
        <f>SUM(I418:K418)</f>
        <v>12</v>
      </c>
      <c r="S418" s="2" t="s">
        <v>222</v>
      </c>
      <c r="T418" s="2" t="s">
        <v>486</v>
      </c>
      <c r="U418" s="1" t="s">
        <v>14</v>
      </c>
    </row>
    <row r="419" spans="2:21" x14ac:dyDescent="0.35">
      <c r="B419" s="226"/>
      <c r="C419" s="22" t="s">
        <v>15</v>
      </c>
      <c r="D419" s="75" t="s">
        <v>528</v>
      </c>
      <c r="E419" s="76" t="s">
        <v>45</v>
      </c>
      <c r="F419" s="25" t="s">
        <v>39</v>
      </c>
      <c r="G419" s="60" t="str">
        <f t="shared" si="46"/>
        <v>Interclub - Masters - 170-199 - Men's 4x50m Medley Relay</v>
      </c>
      <c r="I419" s="27">
        <v>4</v>
      </c>
      <c r="J419" s="23">
        <v>4</v>
      </c>
      <c r="K419" s="28">
        <v>4</v>
      </c>
      <c r="L419" s="25">
        <f>SUM(I419:K419)</f>
        <v>12</v>
      </c>
      <c r="S419" s="2" t="s">
        <v>222</v>
      </c>
      <c r="T419" s="2" t="s">
        <v>486</v>
      </c>
      <c r="U419" s="1" t="s">
        <v>17</v>
      </c>
    </row>
    <row r="420" spans="2:21" x14ac:dyDescent="0.35">
      <c r="B420" s="226"/>
      <c r="C420" s="22" t="s">
        <v>11</v>
      </c>
      <c r="D420" s="75" t="s">
        <v>529</v>
      </c>
      <c r="E420" s="76" t="s">
        <v>38</v>
      </c>
      <c r="F420" s="25" t="s">
        <v>39</v>
      </c>
      <c r="G420" s="60" t="str">
        <f t="shared" si="46"/>
        <v>Interclub - Masters - 170-199 - Women's 4x25m Manikin Relay</v>
      </c>
      <c r="I420" s="27">
        <v>4</v>
      </c>
      <c r="J420" s="23">
        <v>4</v>
      </c>
      <c r="K420" s="28">
        <v>4</v>
      </c>
      <c r="L420" s="25">
        <f t="shared" ref="L420:L421" si="47">SUM(I420:K420)</f>
        <v>12</v>
      </c>
      <c r="S420" s="2" t="s">
        <v>222</v>
      </c>
      <c r="T420" s="2" t="s">
        <v>486</v>
      </c>
      <c r="U420" s="1" t="s">
        <v>14</v>
      </c>
    </row>
    <row r="421" spans="2:21" x14ac:dyDescent="0.35">
      <c r="B421" s="226"/>
      <c r="C421" s="22" t="s">
        <v>15</v>
      </c>
      <c r="D421" s="75" t="s">
        <v>530</v>
      </c>
      <c r="E421" s="76" t="s">
        <v>38</v>
      </c>
      <c r="F421" s="25" t="s">
        <v>39</v>
      </c>
      <c r="G421" s="60" t="str">
        <f t="shared" si="46"/>
        <v>Interclub - Masters - 170-199 - Men's 4x25m Manikin Relay</v>
      </c>
      <c r="I421" s="27">
        <v>4</v>
      </c>
      <c r="J421" s="23">
        <v>4</v>
      </c>
      <c r="K421" s="28">
        <v>4</v>
      </c>
      <c r="L421" s="25">
        <f t="shared" si="47"/>
        <v>12</v>
      </c>
      <c r="S421" s="2" t="s">
        <v>222</v>
      </c>
      <c r="T421" s="2" t="s">
        <v>486</v>
      </c>
      <c r="U421" s="1" t="s">
        <v>17</v>
      </c>
    </row>
    <row r="422" spans="2:21" x14ac:dyDescent="0.35">
      <c r="B422" s="226"/>
      <c r="C422" s="22" t="s">
        <v>11</v>
      </c>
      <c r="D422" s="75" t="s">
        <v>531</v>
      </c>
      <c r="E422" s="76" t="s">
        <v>42</v>
      </c>
      <c r="F422" s="25" t="s">
        <v>39</v>
      </c>
      <c r="G422" s="60" t="str">
        <f t="shared" si="46"/>
        <v>Interclub - Masters - 170-199 - Women's 4x50m Obstacle Relay</v>
      </c>
      <c r="I422" s="27">
        <v>4</v>
      </c>
      <c r="J422" s="23">
        <v>4</v>
      </c>
      <c r="K422" s="28">
        <v>4</v>
      </c>
      <c r="L422" s="25">
        <f>SUM(I422:K422)</f>
        <v>12</v>
      </c>
      <c r="S422" s="2" t="s">
        <v>222</v>
      </c>
      <c r="T422" s="2" t="s">
        <v>486</v>
      </c>
      <c r="U422" s="1" t="s">
        <v>14</v>
      </c>
    </row>
    <row r="423" spans="2:21" ht="10.5" thickBot="1" x14ac:dyDescent="0.4">
      <c r="B423" s="227"/>
      <c r="C423" s="30" t="s">
        <v>15</v>
      </c>
      <c r="D423" s="75" t="s">
        <v>532</v>
      </c>
      <c r="E423" s="31" t="s">
        <v>42</v>
      </c>
      <c r="F423" s="32" t="s">
        <v>39</v>
      </c>
      <c r="G423" s="60" t="str">
        <f t="shared" si="46"/>
        <v>Interclub - Masters - 170-199 - Men's 4x50m Obstacle Relay</v>
      </c>
      <c r="I423" s="34">
        <v>4</v>
      </c>
      <c r="J423" s="35">
        <v>4</v>
      </c>
      <c r="K423" s="36">
        <v>4</v>
      </c>
      <c r="L423" s="32">
        <f>SUM(I423:K423)</f>
        <v>12</v>
      </c>
      <c r="S423" s="2" t="s">
        <v>222</v>
      </c>
      <c r="T423" s="2" t="s">
        <v>486</v>
      </c>
      <c r="U423" s="1" t="s">
        <v>17</v>
      </c>
    </row>
    <row r="424" spans="2:21" ht="10.8" thickBot="1" x14ac:dyDescent="0.45">
      <c r="B424" s="37" t="s">
        <v>47</v>
      </c>
      <c r="C424" s="38"/>
      <c r="D424" s="38"/>
      <c r="E424" s="38"/>
      <c r="F424" s="38"/>
      <c r="G424" s="48"/>
      <c r="I424" s="40">
        <f>SUM(I418:I423)</f>
        <v>24</v>
      </c>
      <c r="J424" s="41">
        <f>SUM(J418:J423)</f>
        <v>24</v>
      </c>
      <c r="K424" s="11">
        <f>SUM(K418:K423)</f>
        <v>24</v>
      </c>
      <c r="L424" s="12">
        <f>SUM(L418:L423)</f>
        <v>72</v>
      </c>
    </row>
    <row r="425" spans="2:21" ht="10.5" thickBot="1" x14ac:dyDescent="0.4">
      <c r="I425" s="1"/>
    </row>
    <row r="426" spans="2:21" ht="10.8" thickBot="1" x14ac:dyDescent="0.45">
      <c r="B426" s="228" t="s">
        <v>492</v>
      </c>
      <c r="C426" s="229"/>
      <c r="D426" s="229"/>
      <c r="E426" s="229"/>
      <c r="F426" s="8" t="s">
        <v>4</v>
      </c>
      <c r="G426" s="8" t="s">
        <v>251</v>
      </c>
      <c r="I426" s="40" t="s">
        <v>6</v>
      </c>
      <c r="J426" s="10" t="s">
        <v>7</v>
      </c>
      <c r="K426" s="11" t="s">
        <v>8</v>
      </c>
      <c r="L426" s="59" t="s">
        <v>9</v>
      </c>
      <c r="M426" s="13"/>
      <c r="N426" s="13"/>
      <c r="O426" s="13"/>
      <c r="P426" s="13"/>
      <c r="Q426" s="13"/>
      <c r="R426" s="13"/>
    </row>
    <row r="427" spans="2:21" x14ac:dyDescent="0.35">
      <c r="B427" s="225" t="s">
        <v>10</v>
      </c>
      <c r="C427" s="49" t="s">
        <v>11</v>
      </c>
      <c r="D427" s="73" t="s">
        <v>533</v>
      </c>
      <c r="E427" s="74" t="s">
        <v>45</v>
      </c>
      <c r="F427" s="21" t="s">
        <v>39</v>
      </c>
      <c r="G427" s="69" t="str">
        <f t="shared" ref="G427:G432" si="48">CONCATENATE(S427,T427,U427,E427)</f>
        <v>Interclub - Masters - 200-229 - Women's 4x50m Medley Relay</v>
      </c>
      <c r="I427" s="42">
        <v>4</v>
      </c>
      <c r="J427" s="43">
        <v>4</v>
      </c>
      <c r="K427" s="46">
        <v>4</v>
      </c>
      <c r="L427" s="21">
        <f>SUM(I427:K427)</f>
        <v>12</v>
      </c>
      <c r="S427" s="2" t="s">
        <v>222</v>
      </c>
      <c r="T427" s="2" t="s">
        <v>494</v>
      </c>
      <c r="U427" s="1" t="s">
        <v>14</v>
      </c>
    </row>
    <row r="428" spans="2:21" x14ac:dyDescent="0.35">
      <c r="B428" s="226"/>
      <c r="C428" s="22" t="s">
        <v>15</v>
      </c>
      <c r="D428" s="75" t="s">
        <v>534</v>
      </c>
      <c r="E428" s="76" t="s">
        <v>45</v>
      </c>
      <c r="F428" s="25" t="s">
        <v>39</v>
      </c>
      <c r="G428" s="60" t="str">
        <f t="shared" si="48"/>
        <v>Interclub - Masters - 200-229 - Men's 4x50m Medley Relay</v>
      </c>
      <c r="I428" s="27">
        <v>4</v>
      </c>
      <c r="J428" s="23">
        <v>4</v>
      </c>
      <c r="K428" s="28">
        <v>4</v>
      </c>
      <c r="L428" s="25">
        <f>SUM(I428:K428)</f>
        <v>12</v>
      </c>
      <c r="S428" s="2" t="s">
        <v>222</v>
      </c>
      <c r="T428" s="2" t="s">
        <v>494</v>
      </c>
      <c r="U428" s="1" t="s">
        <v>17</v>
      </c>
    </row>
    <row r="429" spans="2:21" x14ac:dyDescent="0.35">
      <c r="B429" s="226"/>
      <c r="C429" s="22" t="s">
        <v>11</v>
      </c>
      <c r="D429" s="75" t="s">
        <v>535</v>
      </c>
      <c r="E429" s="76" t="s">
        <v>38</v>
      </c>
      <c r="F429" s="25" t="s">
        <v>39</v>
      </c>
      <c r="G429" s="60" t="str">
        <f t="shared" si="48"/>
        <v>Interclub - Masters - 200-229 - Women's 4x25m Manikin Relay</v>
      </c>
      <c r="I429" s="27">
        <v>4</v>
      </c>
      <c r="J429" s="23">
        <v>4</v>
      </c>
      <c r="K429" s="28">
        <v>4</v>
      </c>
      <c r="L429" s="25">
        <f t="shared" ref="L429:L430" si="49">SUM(I429:K429)</f>
        <v>12</v>
      </c>
      <c r="S429" s="2" t="s">
        <v>222</v>
      </c>
      <c r="T429" s="2" t="s">
        <v>494</v>
      </c>
      <c r="U429" s="1" t="s">
        <v>14</v>
      </c>
    </row>
    <row r="430" spans="2:21" x14ac:dyDescent="0.35">
      <c r="B430" s="226"/>
      <c r="C430" s="22" t="s">
        <v>15</v>
      </c>
      <c r="D430" s="75" t="s">
        <v>536</v>
      </c>
      <c r="E430" s="76" t="s">
        <v>38</v>
      </c>
      <c r="F430" s="25" t="s">
        <v>39</v>
      </c>
      <c r="G430" s="60" t="str">
        <f t="shared" si="48"/>
        <v>Interclub - Masters - 200-229 - Men's 4x25m Manikin Relay</v>
      </c>
      <c r="I430" s="27">
        <v>4</v>
      </c>
      <c r="J430" s="23">
        <v>4</v>
      </c>
      <c r="K430" s="28">
        <v>4</v>
      </c>
      <c r="L430" s="25">
        <f t="shared" si="49"/>
        <v>12</v>
      </c>
      <c r="S430" s="2" t="s">
        <v>222</v>
      </c>
      <c r="T430" s="2" t="s">
        <v>494</v>
      </c>
      <c r="U430" s="1" t="s">
        <v>17</v>
      </c>
    </row>
    <row r="431" spans="2:21" x14ac:dyDescent="0.35">
      <c r="B431" s="226"/>
      <c r="C431" s="22" t="s">
        <v>11</v>
      </c>
      <c r="D431" s="75" t="s">
        <v>538</v>
      </c>
      <c r="E431" s="76" t="s">
        <v>42</v>
      </c>
      <c r="F431" s="25" t="s">
        <v>39</v>
      </c>
      <c r="G431" s="60" t="str">
        <f t="shared" si="48"/>
        <v>Interclub - Masters - 200-229 - Women's 4x50m Obstacle Relay</v>
      </c>
      <c r="I431" s="27">
        <v>4</v>
      </c>
      <c r="J431" s="23">
        <v>4</v>
      </c>
      <c r="K431" s="28">
        <v>4</v>
      </c>
      <c r="L431" s="25">
        <f>SUM(I431:K431)</f>
        <v>12</v>
      </c>
      <c r="S431" s="2" t="s">
        <v>222</v>
      </c>
      <c r="T431" s="2" t="s">
        <v>494</v>
      </c>
      <c r="U431" s="1" t="s">
        <v>14</v>
      </c>
    </row>
    <row r="432" spans="2:21" ht="10.5" thickBot="1" x14ac:dyDescent="0.4">
      <c r="B432" s="227"/>
      <c r="C432" s="30" t="s">
        <v>15</v>
      </c>
      <c r="D432" s="75" t="s">
        <v>540</v>
      </c>
      <c r="E432" s="31" t="s">
        <v>42</v>
      </c>
      <c r="F432" s="32" t="s">
        <v>39</v>
      </c>
      <c r="G432" s="60" t="str">
        <f t="shared" si="48"/>
        <v>Interclub - Masters - 200-229 - Men's 4x50m Obstacle Relay</v>
      </c>
      <c r="I432" s="34">
        <v>4</v>
      </c>
      <c r="J432" s="35">
        <v>4</v>
      </c>
      <c r="K432" s="36">
        <v>4</v>
      </c>
      <c r="L432" s="32">
        <f>SUM(I432:K432)</f>
        <v>12</v>
      </c>
      <c r="S432" s="2" t="s">
        <v>222</v>
      </c>
      <c r="T432" s="2" t="s">
        <v>494</v>
      </c>
      <c r="U432" s="1" t="s">
        <v>17</v>
      </c>
    </row>
    <row r="433" spans="2:21" ht="10.8" thickBot="1" x14ac:dyDescent="0.45">
      <c r="B433" s="37" t="s">
        <v>47</v>
      </c>
      <c r="C433" s="38"/>
      <c r="D433" s="38"/>
      <c r="E433" s="38"/>
      <c r="F433" s="38"/>
      <c r="G433" s="48"/>
      <c r="I433" s="40">
        <f>SUM(I427:I432)</f>
        <v>24</v>
      </c>
      <c r="J433" s="41">
        <f>SUM(J427:J432)</f>
        <v>24</v>
      </c>
      <c r="K433" s="11">
        <f>SUM(K427:K432)</f>
        <v>24</v>
      </c>
      <c r="L433" s="12">
        <f>SUM(L427:L432)</f>
        <v>72</v>
      </c>
    </row>
    <row r="434" spans="2:21" ht="10.5" thickBot="1" x14ac:dyDescent="0.4">
      <c r="I434" s="1"/>
    </row>
    <row r="435" spans="2:21" ht="10.8" thickBot="1" x14ac:dyDescent="0.45">
      <c r="B435" s="228" t="s">
        <v>500</v>
      </c>
      <c r="C435" s="229"/>
      <c r="D435" s="229"/>
      <c r="E435" s="229"/>
      <c r="F435" s="8" t="s">
        <v>4</v>
      </c>
      <c r="G435" s="8" t="s">
        <v>251</v>
      </c>
      <c r="I435" s="40" t="s">
        <v>6</v>
      </c>
      <c r="J435" s="10" t="s">
        <v>7</v>
      </c>
      <c r="K435" s="11" t="s">
        <v>8</v>
      </c>
      <c r="L435" s="59" t="s">
        <v>9</v>
      </c>
      <c r="M435" s="13"/>
      <c r="N435" s="13"/>
      <c r="O435" s="13"/>
      <c r="P435" s="13"/>
      <c r="Q435" s="13"/>
      <c r="R435" s="13"/>
    </row>
    <row r="436" spans="2:21" x14ac:dyDescent="0.35">
      <c r="B436" s="225" t="s">
        <v>10</v>
      </c>
      <c r="C436" s="49" t="s">
        <v>11</v>
      </c>
      <c r="D436" s="73" t="s">
        <v>541</v>
      </c>
      <c r="E436" s="74" t="s">
        <v>45</v>
      </c>
      <c r="F436" s="21" t="s">
        <v>39</v>
      </c>
      <c r="G436" s="69" t="str">
        <f t="shared" ref="G436:G441" si="50">CONCATENATE(S436,T436,U436,E436)</f>
        <v>Interclub - Masters - 230+ - Women's 4x50m Medley Relay</v>
      </c>
      <c r="I436" s="42">
        <v>4</v>
      </c>
      <c r="J436" s="43">
        <v>4</v>
      </c>
      <c r="K436" s="46">
        <v>4</v>
      </c>
      <c r="L436" s="21">
        <f>SUM(I436:K436)</f>
        <v>12</v>
      </c>
      <c r="S436" s="2" t="s">
        <v>222</v>
      </c>
      <c r="T436" s="2" t="s">
        <v>502</v>
      </c>
      <c r="U436" s="1" t="s">
        <v>14</v>
      </c>
    </row>
    <row r="437" spans="2:21" x14ac:dyDescent="0.35">
      <c r="B437" s="226"/>
      <c r="C437" s="22" t="s">
        <v>15</v>
      </c>
      <c r="D437" s="75" t="s">
        <v>542</v>
      </c>
      <c r="E437" s="76" t="s">
        <v>45</v>
      </c>
      <c r="F437" s="25" t="s">
        <v>39</v>
      </c>
      <c r="G437" s="60" t="str">
        <f t="shared" si="50"/>
        <v>Interclub - Masters - 230+ - Men's 4x50m Medley Relay</v>
      </c>
      <c r="I437" s="27">
        <v>4</v>
      </c>
      <c r="J437" s="23">
        <v>4</v>
      </c>
      <c r="K437" s="28">
        <v>4</v>
      </c>
      <c r="L437" s="25">
        <f>SUM(I437:K437)</f>
        <v>12</v>
      </c>
      <c r="S437" s="2" t="s">
        <v>222</v>
      </c>
      <c r="T437" s="2" t="s">
        <v>502</v>
      </c>
      <c r="U437" s="1" t="s">
        <v>17</v>
      </c>
    </row>
    <row r="438" spans="2:21" x14ac:dyDescent="0.35">
      <c r="B438" s="226"/>
      <c r="C438" s="22" t="s">
        <v>11</v>
      </c>
      <c r="D438" s="75" t="s">
        <v>543</v>
      </c>
      <c r="E438" s="76" t="s">
        <v>38</v>
      </c>
      <c r="F438" s="25" t="s">
        <v>39</v>
      </c>
      <c r="G438" s="60" t="str">
        <f t="shared" si="50"/>
        <v>Interclub - Masters - 230+ - Women's 4x25m Manikin Relay</v>
      </c>
      <c r="I438" s="27">
        <v>4</v>
      </c>
      <c r="J438" s="23">
        <v>4</v>
      </c>
      <c r="K438" s="28">
        <v>4</v>
      </c>
      <c r="L438" s="25">
        <f t="shared" ref="L438:L439" si="51">SUM(I438:K438)</f>
        <v>12</v>
      </c>
      <c r="S438" s="2" t="s">
        <v>222</v>
      </c>
      <c r="T438" s="2" t="s">
        <v>502</v>
      </c>
      <c r="U438" s="1" t="s">
        <v>14</v>
      </c>
    </row>
    <row r="439" spans="2:21" x14ac:dyDescent="0.35">
      <c r="B439" s="226"/>
      <c r="C439" s="22" t="s">
        <v>15</v>
      </c>
      <c r="D439" s="75" t="s">
        <v>544</v>
      </c>
      <c r="E439" s="76" t="s">
        <v>38</v>
      </c>
      <c r="F439" s="25" t="s">
        <v>39</v>
      </c>
      <c r="G439" s="60" t="str">
        <f t="shared" si="50"/>
        <v>Interclub - Masters - 230+ - Men's 4x25m Manikin Relay</v>
      </c>
      <c r="I439" s="27">
        <v>4</v>
      </c>
      <c r="J439" s="23">
        <v>4</v>
      </c>
      <c r="K439" s="28">
        <v>4</v>
      </c>
      <c r="L439" s="25">
        <f t="shared" si="51"/>
        <v>12</v>
      </c>
      <c r="S439" s="2" t="s">
        <v>222</v>
      </c>
      <c r="T439" s="2" t="s">
        <v>502</v>
      </c>
      <c r="U439" s="1" t="s">
        <v>17</v>
      </c>
    </row>
    <row r="440" spans="2:21" x14ac:dyDescent="0.35">
      <c r="B440" s="226"/>
      <c r="C440" s="22" t="s">
        <v>11</v>
      </c>
      <c r="D440" s="75" t="s">
        <v>545</v>
      </c>
      <c r="E440" s="76" t="s">
        <v>42</v>
      </c>
      <c r="F440" s="25" t="s">
        <v>39</v>
      </c>
      <c r="G440" s="60" t="str">
        <f t="shared" si="50"/>
        <v>Interclub - Masters - 230+ - Women's 4x50m Obstacle Relay</v>
      </c>
      <c r="I440" s="27">
        <v>4</v>
      </c>
      <c r="J440" s="23">
        <v>4</v>
      </c>
      <c r="K440" s="28">
        <v>4</v>
      </c>
      <c r="L440" s="25">
        <f>SUM(I440:K440)</f>
        <v>12</v>
      </c>
      <c r="S440" s="2" t="s">
        <v>222</v>
      </c>
      <c r="T440" s="2" t="s">
        <v>502</v>
      </c>
      <c r="U440" s="1" t="s">
        <v>14</v>
      </c>
    </row>
    <row r="441" spans="2:21" ht="10.5" thickBot="1" x14ac:dyDescent="0.4">
      <c r="B441" s="227"/>
      <c r="C441" s="30" t="s">
        <v>15</v>
      </c>
      <c r="D441" s="75" t="s">
        <v>546</v>
      </c>
      <c r="E441" s="31" t="s">
        <v>42</v>
      </c>
      <c r="F441" s="32" t="s">
        <v>39</v>
      </c>
      <c r="G441" s="60" t="str">
        <f t="shared" si="50"/>
        <v>Interclub - Masters - 230+ - Men's 4x50m Obstacle Relay</v>
      </c>
      <c r="I441" s="34">
        <v>4</v>
      </c>
      <c r="J441" s="35">
        <v>4</v>
      </c>
      <c r="K441" s="36">
        <v>4</v>
      </c>
      <c r="L441" s="32">
        <f>SUM(I441:K441)</f>
        <v>12</v>
      </c>
      <c r="S441" s="2" t="s">
        <v>222</v>
      </c>
      <c r="T441" s="2" t="s">
        <v>502</v>
      </c>
      <c r="U441" s="1" t="s">
        <v>17</v>
      </c>
    </row>
    <row r="442" spans="2:21" ht="10.8" thickBot="1" x14ac:dyDescent="0.45">
      <c r="B442" s="37" t="s">
        <v>47</v>
      </c>
      <c r="C442" s="38"/>
      <c r="D442" s="38"/>
      <c r="E442" s="38"/>
      <c r="F442" s="38"/>
      <c r="G442" s="48"/>
      <c r="I442" s="40">
        <f>SUM(I436:I441)</f>
        <v>24</v>
      </c>
      <c r="J442" s="41">
        <f>SUM(J436:J441)</f>
        <v>24</v>
      </c>
      <c r="K442" s="11">
        <f>SUM(K436:K441)</f>
        <v>24</v>
      </c>
      <c r="L442" s="12">
        <f>SUM(L436:L441)</f>
        <v>72</v>
      </c>
    </row>
    <row r="444" spans="2:21" ht="10.5" x14ac:dyDescent="0.4">
      <c r="B444" s="72" t="s">
        <v>508</v>
      </c>
    </row>
    <row r="445" spans="2:21" ht="10.5" thickBot="1" x14ac:dyDescent="0.4"/>
    <row r="446" spans="2:21" ht="10.8" thickBot="1" x14ac:dyDescent="0.45">
      <c r="B446" s="228" t="s">
        <v>732</v>
      </c>
      <c r="C446" s="229"/>
      <c r="D446" s="229"/>
      <c r="E446" s="229"/>
      <c r="F446" s="8" t="s">
        <v>4</v>
      </c>
      <c r="G446" s="8" t="s">
        <v>251</v>
      </c>
      <c r="I446" s="40" t="s">
        <v>6</v>
      </c>
      <c r="J446" s="10" t="s">
        <v>7</v>
      </c>
      <c r="K446" s="11" t="s">
        <v>8</v>
      </c>
      <c r="L446" s="59" t="s">
        <v>9</v>
      </c>
      <c r="M446" s="13"/>
      <c r="N446" s="13"/>
      <c r="O446" s="13"/>
      <c r="P446" s="13"/>
      <c r="Q446" s="13"/>
      <c r="R446" s="13"/>
    </row>
    <row r="447" spans="2:21" x14ac:dyDescent="0.35">
      <c r="B447" s="225" t="s">
        <v>48</v>
      </c>
      <c r="C447" s="49" t="s">
        <v>11</v>
      </c>
      <c r="D447" s="49" t="s">
        <v>547</v>
      </c>
      <c r="E447" s="77" t="s">
        <v>511</v>
      </c>
      <c r="F447" s="21" t="s">
        <v>512</v>
      </c>
      <c r="G447" s="45" t="str">
        <f t="shared" ref="G447:G456" si="52">CONCATENATE(S447,T447,U447,E447)</f>
        <v>Interclub - Masters - 90-109 -Women's Surf Relay</v>
      </c>
      <c r="I447" s="42">
        <v>3</v>
      </c>
      <c r="J447" s="43">
        <v>3</v>
      </c>
      <c r="K447" s="46">
        <v>3</v>
      </c>
      <c r="L447" s="21">
        <f>SUM(I447:K447)</f>
        <v>9</v>
      </c>
      <c r="S447" s="2" t="s">
        <v>222</v>
      </c>
      <c r="T447" s="2" t="s">
        <v>733</v>
      </c>
      <c r="U447" s="1" t="s">
        <v>14</v>
      </c>
    </row>
    <row r="448" spans="2:21" x14ac:dyDescent="0.35">
      <c r="B448" s="226"/>
      <c r="C448" s="22" t="s">
        <v>15</v>
      </c>
      <c r="D448" s="22" t="s">
        <v>548</v>
      </c>
      <c r="E448" s="78" t="s">
        <v>511</v>
      </c>
      <c r="F448" s="25" t="s">
        <v>512</v>
      </c>
      <c r="G448" s="18" t="str">
        <f t="shared" si="52"/>
        <v>Interclub - Masters - 90-109 -Men's Surf Relay</v>
      </c>
      <c r="I448" s="27">
        <v>3</v>
      </c>
      <c r="J448" s="23">
        <v>3</v>
      </c>
      <c r="K448" s="28">
        <v>3</v>
      </c>
      <c r="L448" s="25">
        <f>SUM(I448:K448)</f>
        <v>9</v>
      </c>
      <c r="S448" s="2" t="s">
        <v>222</v>
      </c>
      <c r="T448" s="2" t="s">
        <v>733</v>
      </c>
      <c r="U448" s="1" t="s">
        <v>17</v>
      </c>
    </row>
    <row r="449" spans="2:21" x14ac:dyDescent="0.35">
      <c r="B449" s="226"/>
      <c r="C449" s="22" t="s">
        <v>11</v>
      </c>
      <c r="D449" s="22" t="s">
        <v>550</v>
      </c>
      <c r="E449" s="79" t="s">
        <v>516</v>
      </c>
      <c r="F449" s="25" t="s">
        <v>512</v>
      </c>
      <c r="G449" s="18" t="str">
        <f t="shared" si="52"/>
        <v>Interclub - Masters - 90-109 -Women's Surf Ski Relay</v>
      </c>
      <c r="I449" s="27">
        <v>3</v>
      </c>
      <c r="J449" s="23">
        <v>3</v>
      </c>
      <c r="K449" s="28">
        <v>3</v>
      </c>
      <c r="L449" s="25">
        <f t="shared" ref="L449:L456" si="53">SUM(I449:K449)</f>
        <v>9</v>
      </c>
      <c r="S449" s="2" t="s">
        <v>222</v>
      </c>
      <c r="T449" s="2" t="s">
        <v>733</v>
      </c>
      <c r="U449" s="1" t="s">
        <v>14</v>
      </c>
    </row>
    <row r="450" spans="2:21" x14ac:dyDescent="0.35">
      <c r="B450" s="226"/>
      <c r="C450" s="75" t="s">
        <v>15</v>
      </c>
      <c r="D450" s="22" t="s">
        <v>552</v>
      </c>
      <c r="E450" s="78" t="s">
        <v>516</v>
      </c>
      <c r="F450" s="25" t="s">
        <v>512</v>
      </c>
      <c r="G450" s="18" t="str">
        <f t="shared" si="52"/>
        <v>Interclub - Masters - 90-109 -Men's Surf Ski Relay</v>
      </c>
      <c r="I450" s="27">
        <v>3</v>
      </c>
      <c r="J450" s="23">
        <v>3</v>
      </c>
      <c r="K450" s="28">
        <v>3</v>
      </c>
      <c r="L450" s="25">
        <f t="shared" si="53"/>
        <v>9</v>
      </c>
      <c r="S450" s="2" t="s">
        <v>222</v>
      </c>
      <c r="T450" s="2" t="s">
        <v>733</v>
      </c>
      <c r="U450" s="1" t="s">
        <v>17</v>
      </c>
    </row>
    <row r="451" spans="2:21" x14ac:dyDescent="0.35">
      <c r="B451" s="226"/>
      <c r="C451" s="75" t="s">
        <v>11</v>
      </c>
      <c r="D451" s="22" t="s">
        <v>553</v>
      </c>
      <c r="E451" s="80" t="s">
        <v>75</v>
      </c>
      <c r="F451" s="25" t="s">
        <v>512</v>
      </c>
      <c r="G451" s="18" t="str">
        <f t="shared" si="52"/>
        <v>Interclub - Masters - 90-109 -Women's Beach Relay</v>
      </c>
      <c r="I451" s="27">
        <v>3</v>
      </c>
      <c r="J451" s="23">
        <v>3</v>
      </c>
      <c r="K451" s="28">
        <v>3</v>
      </c>
      <c r="L451" s="25">
        <f t="shared" si="53"/>
        <v>9</v>
      </c>
      <c r="S451" s="2" t="s">
        <v>222</v>
      </c>
      <c r="T451" s="2" t="s">
        <v>733</v>
      </c>
      <c r="U451" s="1" t="s">
        <v>14</v>
      </c>
    </row>
    <row r="452" spans="2:21" x14ac:dyDescent="0.35">
      <c r="B452" s="226"/>
      <c r="C452" s="75" t="s">
        <v>15</v>
      </c>
      <c r="D452" s="22" t="s">
        <v>554</v>
      </c>
      <c r="E452" s="80" t="s">
        <v>75</v>
      </c>
      <c r="F452" s="25" t="s">
        <v>512</v>
      </c>
      <c r="G452" s="18" t="str">
        <f t="shared" si="52"/>
        <v>Interclub - Masters - 90-109 -Men's Beach Relay</v>
      </c>
      <c r="I452" s="27">
        <v>3</v>
      </c>
      <c r="J452" s="23">
        <v>3</v>
      </c>
      <c r="K452" s="28">
        <v>3</v>
      </c>
      <c r="L452" s="25">
        <f t="shared" si="53"/>
        <v>9</v>
      </c>
      <c r="S452" s="2" t="s">
        <v>222</v>
      </c>
      <c r="T452" s="2" t="s">
        <v>733</v>
      </c>
      <c r="U452" s="1" t="s">
        <v>17</v>
      </c>
    </row>
    <row r="453" spans="2:21" x14ac:dyDescent="0.35">
      <c r="B453" s="226"/>
      <c r="C453" s="75" t="s">
        <v>11</v>
      </c>
      <c r="D453" s="22" t="s">
        <v>555</v>
      </c>
      <c r="E453" s="80" t="s">
        <v>521</v>
      </c>
      <c r="F453" s="25" t="s">
        <v>512</v>
      </c>
      <c r="G453" s="18" t="str">
        <f t="shared" si="52"/>
        <v>Interclub - Masters - 90-109 -Women's Board Relay</v>
      </c>
      <c r="I453" s="27">
        <v>3</v>
      </c>
      <c r="J453" s="23">
        <v>3</v>
      </c>
      <c r="K453" s="28">
        <v>3</v>
      </c>
      <c r="L453" s="25">
        <f t="shared" si="53"/>
        <v>9</v>
      </c>
      <c r="S453" s="2" t="s">
        <v>222</v>
      </c>
      <c r="T453" s="2" t="s">
        <v>733</v>
      </c>
      <c r="U453" s="1" t="s">
        <v>14</v>
      </c>
    </row>
    <row r="454" spans="2:21" x14ac:dyDescent="0.35">
      <c r="B454" s="226"/>
      <c r="C454" s="75" t="s">
        <v>15</v>
      </c>
      <c r="D454" s="22" t="s">
        <v>556</v>
      </c>
      <c r="E454" s="78" t="s">
        <v>521</v>
      </c>
      <c r="F454" s="25" t="s">
        <v>512</v>
      </c>
      <c r="G454" s="18" t="str">
        <f t="shared" si="52"/>
        <v>Interclub - Masters - 90-109 -Men's Board Relay</v>
      </c>
      <c r="I454" s="27">
        <v>3</v>
      </c>
      <c r="J454" s="23">
        <v>3</v>
      </c>
      <c r="K454" s="28">
        <v>3</v>
      </c>
      <c r="L454" s="25">
        <f t="shared" si="53"/>
        <v>9</v>
      </c>
      <c r="S454" s="2" t="s">
        <v>222</v>
      </c>
      <c r="T454" s="2" t="s">
        <v>733</v>
      </c>
      <c r="U454" s="1" t="s">
        <v>17</v>
      </c>
    </row>
    <row r="455" spans="2:21" x14ac:dyDescent="0.35">
      <c r="B455" s="226"/>
      <c r="C455" s="75" t="s">
        <v>11</v>
      </c>
      <c r="D455" s="22" t="s">
        <v>557</v>
      </c>
      <c r="E455" s="78" t="s">
        <v>78</v>
      </c>
      <c r="F455" s="25" t="s">
        <v>512</v>
      </c>
      <c r="G455" s="18" t="str">
        <f t="shared" si="52"/>
        <v>Interclub - Masters - 90-109 -Women's Oceanwoman Relay</v>
      </c>
      <c r="I455" s="27">
        <v>3</v>
      </c>
      <c r="J455" s="23">
        <v>3</v>
      </c>
      <c r="K455" s="28">
        <v>3</v>
      </c>
      <c r="L455" s="25">
        <f t="shared" si="53"/>
        <v>9</v>
      </c>
      <c r="S455" s="2" t="s">
        <v>222</v>
      </c>
      <c r="T455" s="2" t="s">
        <v>733</v>
      </c>
      <c r="U455" s="1" t="s">
        <v>14</v>
      </c>
    </row>
    <row r="456" spans="2:21" ht="10.5" thickBot="1" x14ac:dyDescent="0.4">
      <c r="B456" s="227"/>
      <c r="C456" s="30" t="s">
        <v>15</v>
      </c>
      <c r="D456" s="22" t="s">
        <v>558</v>
      </c>
      <c r="E456" s="81" t="s">
        <v>80</v>
      </c>
      <c r="F456" s="32" t="s">
        <v>512</v>
      </c>
      <c r="G456" s="55" t="str">
        <f t="shared" si="52"/>
        <v>Interclub - Masters - 90-109 -Men's Oceanman Relay</v>
      </c>
      <c r="I456" s="34">
        <v>3</v>
      </c>
      <c r="J456" s="35">
        <v>3</v>
      </c>
      <c r="K456" s="36">
        <v>3</v>
      </c>
      <c r="L456" s="32">
        <f t="shared" si="53"/>
        <v>9</v>
      </c>
      <c r="S456" s="2" t="s">
        <v>222</v>
      </c>
      <c r="T456" s="2" t="s">
        <v>733</v>
      </c>
      <c r="U456" s="1" t="s">
        <v>17</v>
      </c>
    </row>
    <row r="457" spans="2:21" ht="10.8" thickBot="1" x14ac:dyDescent="0.45">
      <c r="B457" s="37" t="s">
        <v>47</v>
      </c>
      <c r="C457" s="38"/>
      <c r="D457" s="38"/>
      <c r="E457" s="38"/>
      <c r="F457" s="38"/>
      <c r="G457" s="38"/>
      <c r="H457" s="39"/>
      <c r="I457" s="40">
        <f>SUM(I447:I456)</f>
        <v>30</v>
      </c>
      <c r="J457" s="41">
        <f>SUM(J447:J456)</f>
        <v>30</v>
      </c>
      <c r="K457" s="11">
        <f>SUM(K447:K456)</f>
        <v>30</v>
      </c>
      <c r="L457" s="12">
        <f>SUM(L447:L456)</f>
        <v>90</v>
      </c>
    </row>
    <row r="458" spans="2:21" ht="10.5" thickBot="1" x14ac:dyDescent="0.4"/>
    <row r="459" spans="2:21" ht="10.8" thickBot="1" x14ac:dyDescent="0.45">
      <c r="B459" s="228" t="s">
        <v>509</v>
      </c>
      <c r="C459" s="229"/>
      <c r="D459" s="229"/>
      <c r="E459" s="229"/>
      <c r="F459" s="8" t="s">
        <v>4</v>
      </c>
      <c r="G459" s="8" t="s">
        <v>251</v>
      </c>
      <c r="I459" s="40" t="s">
        <v>6</v>
      </c>
      <c r="J459" s="10" t="s">
        <v>7</v>
      </c>
      <c r="K459" s="11" t="s">
        <v>8</v>
      </c>
      <c r="L459" s="59" t="s">
        <v>9</v>
      </c>
      <c r="M459" s="13"/>
      <c r="N459" s="13"/>
      <c r="O459" s="13"/>
      <c r="P459" s="13"/>
      <c r="Q459" s="13"/>
      <c r="R459" s="13"/>
    </row>
    <row r="460" spans="2:21" x14ac:dyDescent="0.35">
      <c r="B460" s="225" t="s">
        <v>48</v>
      </c>
      <c r="C460" s="49" t="s">
        <v>11</v>
      </c>
      <c r="D460" s="49" t="s">
        <v>559</v>
      </c>
      <c r="E460" s="77" t="s">
        <v>511</v>
      </c>
      <c r="F460" s="21" t="s">
        <v>512</v>
      </c>
      <c r="G460" s="45" t="str">
        <f t="shared" ref="G460:G469" si="54">CONCATENATE(S460,T460,U460,E460)</f>
        <v>Interclub - Masters - 110-129 - Women's Surf Relay</v>
      </c>
      <c r="I460" s="42">
        <v>3</v>
      </c>
      <c r="J460" s="43">
        <v>3</v>
      </c>
      <c r="K460" s="46">
        <v>3</v>
      </c>
      <c r="L460" s="21">
        <f>SUM(I460:K460)</f>
        <v>9</v>
      </c>
      <c r="S460" s="2" t="s">
        <v>222</v>
      </c>
      <c r="T460" s="2" t="s">
        <v>513</v>
      </c>
      <c r="U460" s="1" t="s">
        <v>14</v>
      </c>
    </row>
    <row r="461" spans="2:21" x14ac:dyDescent="0.35">
      <c r="B461" s="226"/>
      <c r="C461" s="22" t="s">
        <v>15</v>
      </c>
      <c r="D461" s="22" t="s">
        <v>560</v>
      </c>
      <c r="E461" s="78" t="s">
        <v>511</v>
      </c>
      <c r="F461" s="25" t="s">
        <v>512</v>
      </c>
      <c r="G461" s="18" t="str">
        <f t="shared" si="54"/>
        <v>Interclub - Masters - 110-129 - Men's Surf Relay</v>
      </c>
      <c r="I461" s="27">
        <v>3</v>
      </c>
      <c r="J461" s="23">
        <v>3</v>
      </c>
      <c r="K461" s="28">
        <v>3</v>
      </c>
      <c r="L461" s="25">
        <f>SUM(I461:K461)</f>
        <v>9</v>
      </c>
      <c r="S461" s="2" t="s">
        <v>222</v>
      </c>
      <c r="T461" s="2" t="s">
        <v>513</v>
      </c>
      <c r="U461" s="1" t="s">
        <v>17</v>
      </c>
    </row>
    <row r="462" spans="2:21" x14ac:dyDescent="0.35">
      <c r="B462" s="226"/>
      <c r="C462" s="22" t="s">
        <v>11</v>
      </c>
      <c r="D462" s="22" t="s">
        <v>736</v>
      </c>
      <c r="E462" s="79" t="s">
        <v>516</v>
      </c>
      <c r="F462" s="25" t="s">
        <v>512</v>
      </c>
      <c r="G462" s="18" t="str">
        <f t="shared" si="54"/>
        <v>Interclub - Masters - 110-129 - Women's Surf Ski Relay</v>
      </c>
      <c r="I462" s="27">
        <v>3</v>
      </c>
      <c r="J462" s="23">
        <v>3</v>
      </c>
      <c r="K462" s="28">
        <v>3</v>
      </c>
      <c r="L462" s="25">
        <f t="shared" ref="L462:L469" si="55">SUM(I462:K462)</f>
        <v>9</v>
      </c>
      <c r="S462" s="2" t="s">
        <v>222</v>
      </c>
      <c r="T462" s="2" t="s">
        <v>513</v>
      </c>
      <c r="U462" s="1" t="s">
        <v>14</v>
      </c>
    </row>
    <row r="463" spans="2:21" x14ac:dyDescent="0.35">
      <c r="B463" s="226"/>
      <c r="C463" s="75" t="s">
        <v>15</v>
      </c>
      <c r="D463" s="22" t="s">
        <v>737</v>
      </c>
      <c r="E463" s="78" t="s">
        <v>516</v>
      </c>
      <c r="F463" s="25" t="s">
        <v>512</v>
      </c>
      <c r="G463" s="18" t="str">
        <f t="shared" si="54"/>
        <v>Interclub - Masters - 110-129 - Men's Surf Ski Relay</v>
      </c>
      <c r="I463" s="27">
        <v>3</v>
      </c>
      <c r="J463" s="23">
        <v>3</v>
      </c>
      <c r="K463" s="28">
        <v>3</v>
      </c>
      <c r="L463" s="25">
        <f t="shared" si="55"/>
        <v>9</v>
      </c>
      <c r="S463" s="2" t="s">
        <v>222</v>
      </c>
      <c r="T463" s="2" t="s">
        <v>513</v>
      </c>
      <c r="U463" s="1" t="s">
        <v>17</v>
      </c>
    </row>
    <row r="464" spans="2:21" x14ac:dyDescent="0.35">
      <c r="B464" s="226"/>
      <c r="C464" s="75" t="s">
        <v>11</v>
      </c>
      <c r="D464" s="22" t="s">
        <v>738</v>
      </c>
      <c r="E464" s="80" t="s">
        <v>75</v>
      </c>
      <c r="F464" s="25" t="s">
        <v>512</v>
      </c>
      <c r="G464" s="18" t="str">
        <f t="shared" si="54"/>
        <v>Interclub - Masters - 110-129 - Women's Beach Relay</v>
      </c>
      <c r="I464" s="27">
        <v>3</v>
      </c>
      <c r="J464" s="23">
        <v>3</v>
      </c>
      <c r="K464" s="28">
        <v>3</v>
      </c>
      <c r="L464" s="25">
        <f t="shared" si="55"/>
        <v>9</v>
      </c>
      <c r="S464" s="2" t="s">
        <v>222</v>
      </c>
      <c r="T464" s="2" t="s">
        <v>513</v>
      </c>
      <c r="U464" s="1" t="s">
        <v>14</v>
      </c>
    </row>
    <row r="465" spans="2:21" x14ac:dyDescent="0.35">
      <c r="B465" s="226"/>
      <c r="C465" s="75" t="s">
        <v>15</v>
      </c>
      <c r="D465" s="22" t="s">
        <v>739</v>
      </c>
      <c r="E465" s="80" t="s">
        <v>75</v>
      </c>
      <c r="F465" s="25" t="s">
        <v>512</v>
      </c>
      <c r="G465" s="18" t="str">
        <f t="shared" si="54"/>
        <v>Interclub - Masters - 110-129 - Men's Beach Relay</v>
      </c>
      <c r="I465" s="27">
        <v>3</v>
      </c>
      <c r="J465" s="23">
        <v>3</v>
      </c>
      <c r="K465" s="28">
        <v>3</v>
      </c>
      <c r="L465" s="25">
        <f t="shared" si="55"/>
        <v>9</v>
      </c>
      <c r="S465" s="2" t="s">
        <v>222</v>
      </c>
      <c r="T465" s="2" t="s">
        <v>513</v>
      </c>
      <c r="U465" s="1" t="s">
        <v>17</v>
      </c>
    </row>
    <row r="466" spans="2:21" x14ac:dyDescent="0.35">
      <c r="B466" s="226"/>
      <c r="C466" s="75" t="s">
        <v>11</v>
      </c>
      <c r="D466" s="22" t="s">
        <v>740</v>
      </c>
      <c r="E466" s="80" t="s">
        <v>521</v>
      </c>
      <c r="F466" s="25" t="s">
        <v>512</v>
      </c>
      <c r="G466" s="18" t="str">
        <f t="shared" si="54"/>
        <v>Interclub - Masters - 110-129 - Women's Board Relay</v>
      </c>
      <c r="I466" s="27">
        <v>3</v>
      </c>
      <c r="J466" s="23">
        <v>3</v>
      </c>
      <c r="K466" s="28">
        <v>3</v>
      </c>
      <c r="L466" s="25">
        <f t="shared" si="55"/>
        <v>9</v>
      </c>
      <c r="S466" s="2" t="s">
        <v>222</v>
      </c>
      <c r="T466" s="2" t="s">
        <v>513</v>
      </c>
      <c r="U466" s="1" t="s">
        <v>14</v>
      </c>
    </row>
    <row r="467" spans="2:21" x14ac:dyDescent="0.35">
      <c r="B467" s="226"/>
      <c r="C467" s="75" t="s">
        <v>15</v>
      </c>
      <c r="D467" s="22" t="s">
        <v>741</v>
      </c>
      <c r="E467" s="78" t="s">
        <v>521</v>
      </c>
      <c r="F467" s="25" t="s">
        <v>512</v>
      </c>
      <c r="G467" s="18" t="str">
        <f t="shared" si="54"/>
        <v>Interclub - Masters - 110-129 - Men's Board Relay</v>
      </c>
      <c r="I467" s="27">
        <v>3</v>
      </c>
      <c r="J467" s="23">
        <v>3</v>
      </c>
      <c r="K467" s="28">
        <v>3</v>
      </c>
      <c r="L467" s="25">
        <f t="shared" si="55"/>
        <v>9</v>
      </c>
      <c r="S467" s="2" t="s">
        <v>222</v>
      </c>
      <c r="T467" s="2" t="s">
        <v>513</v>
      </c>
      <c r="U467" s="1" t="s">
        <v>17</v>
      </c>
    </row>
    <row r="468" spans="2:21" x14ac:dyDescent="0.35">
      <c r="B468" s="226"/>
      <c r="C468" s="75" t="s">
        <v>11</v>
      </c>
      <c r="D468" s="22" t="s">
        <v>742</v>
      </c>
      <c r="E468" s="78" t="s">
        <v>78</v>
      </c>
      <c r="F468" s="25" t="s">
        <v>512</v>
      </c>
      <c r="G468" s="18" t="str">
        <f t="shared" si="54"/>
        <v>Interclub - Masters - 110-129 - Women's Oceanwoman Relay</v>
      </c>
      <c r="I468" s="27">
        <v>3</v>
      </c>
      <c r="J468" s="23">
        <v>3</v>
      </c>
      <c r="K468" s="28">
        <v>3</v>
      </c>
      <c r="L468" s="25">
        <f t="shared" si="55"/>
        <v>9</v>
      </c>
      <c r="S468" s="2" t="s">
        <v>222</v>
      </c>
      <c r="T468" s="2" t="s">
        <v>513</v>
      </c>
      <c r="U468" s="1" t="s">
        <v>14</v>
      </c>
    </row>
    <row r="469" spans="2:21" ht="10.5" thickBot="1" x14ac:dyDescent="0.4">
      <c r="B469" s="227"/>
      <c r="C469" s="30" t="s">
        <v>15</v>
      </c>
      <c r="D469" s="22" t="s">
        <v>743</v>
      </c>
      <c r="E469" s="81" t="s">
        <v>80</v>
      </c>
      <c r="F469" s="32" t="s">
        <v>512</v>
      </c>
      <c r="G469" s="55" t="str">
        <f t="shared" si="54"/>
        <v>Interclub - Masters - 110-129 - Men's Oceanman Relay</v>
      </c>
      <c r="I469" s="34">
        <v>3</v>
      </c>
      <c r="J469" s="35">
        <v>3</v>
      </c>
      <c r="K469" s="36">
        <v>3</v>
      </c>
      <c r="L469" s="32">
        <f t="shared" si="55"/>
        <v>9</v>
      </c>
      <c r="S469" s="2" t="s">
        <v>222</v>
      </c>
      <c r="T469" s="2" t="s">
        <v>513</v>
      </c>
      <c r="U469" s="1" t="s">
        <v>17</v>
      </c>
    </row>
    <row r="470" spans="2:21" ht="10.8" thickBot="1" x14ac:dyDescent="0.45">
      <c r="B470" s="37" t="s">
        <v>47</v>
      </c>
      <c r="C470" s="38"/>
      <c r="D470" s="38"/>
      <c r="E470" s="38"/>
      <c r="F470" s="38"/>
      <c r="G470" s="38"/>
      <c r="H470" s="39"/>
      <c r="I470" s="40">
        <f>SUM(I460:I469)</f>
        <v>30</v>
      </c>
      <c r="J470" s="41">
        <f>SUM(J460:J469)</f>
        <v>30</v>
      </c>
      <c r="K470" s="11">
        <f>SUM(K460:K469)</f>
        <v>30</v>
      </c>
      <c r="L470" s="12">
        <f>SUM(L460:L469)</f>
        <v>90</v>
      </c>
    </row>
    <row r="471" spans="2:21" ht="10.5" thickBot="1" x14ac:dyDescent="0.4">
      <c r="I471" s="1"/>
    </row>
    <row r="472" spans="2:21" ht="10.8" thickBot="1" x14ac:dyDescent="0.45">
      <c r="B472" s="228" t="s">
        <v>525</v>
      </c>
      <c r="C472" s="229"/>
      <c r="D472" s="229"/>
      <c r="E472" s="229"/>
      <c r="F472" s="8" t="s">
        <v>4</v>
      </c>
      <c r="G472" s="8" t="s">
        <v>251</v>
      </c>
      <c r="I472" s="40" t="s">
        <v>6</v>
      </c>
      <c r="J472" s="10" t="s">
        <v>7</v>
      </c>
      <c r="K472" s="11" t="s">
        <v>8</v>
      </c>
      <c r="L472" s="59" t="s">
        <v>9</v>
      </c>
      <c r="M472" s="13"/>
      <c r="N472" s="13"/>
      <c r="O472" s="13"/>
      <c r="P472" s="13"/>
      <c r="Q472" s="13"/>
      <c r="R472" s="13"/>
    </row>
    <row r="473" spans="2:21" x14ac:dyDescent="0.35">
      <c r="B473" s="225" t="s">
        <v>48</v>
      </c>
      <c r="C473" s="49" t="s">
        <v>11</v>
      </c>
      <c r="D473" s="49" t="s">
        <v>744</v>
      </c>
      <c r="E473" s="77" t="s">
        <v>511</v>
      </c>
      <c r="F473" s="21" t="s">
        <v>512</v>
      </c>
      <c r="G473" s="45" t="str">
        <f t="shared" ref="G473:G482" si="56">CONCATENATE(S473,T473,U473,E473)</f>
        <v>Interclub - Masters - 130-149 - Women's Surf Relay</v>
      </c>
      <c r="I473" s="42">
        <v>3</v>
      </c>
      <c r="J473" s="43">
        <v>3</v>
      </c>
      <c r="K473" s="46">
        <v>3</v>
      </c>
      <c r="L473" s="21">
        <f>SUM(I473:K473)</f>
        <v>9</v>
      </c>
      <c r="S473" s="2" t="s">
        <v>222</v>
      </c>
      <c r="T473" s="2" t="s">
        <v>527</v>
      </c>
      <c r="U473" s="1" t="s">
        <v>14</v>
      </c>
    </row>
    <row r="474" spans="2:21" x14ac:dyDescent="0.35">
      <c r="B474" s="226"/>
      <c r="C474" s="22" t="s">
        <v>15</v>
      </c>
      <c r="D474" s="22" t="s">
        <v>745</v>
      </c>
      <c r="E474" s="78" t="s">
        <v>511</v>
      </c>
      <c r="F474" s="25" t="s">
        <v>512</v>
      </c>
      <c r="G474" s="18" t="str">
        <f t="shared" si="56"/>
        <v>Interclub - Masters - 130-149 - Men's Surf Relay</v>
      </c>
      <c r="I474" s="27">
        <v>3</v>
      </c>
      <c r="J474" s="23">
        <v>3</v>
      </c>
      <c r="K474" s="28">
        <v>3</v>
      </c>
      <c r="L474" s="25">
        <f>SUM(I474:K474)</f>
        <v>9</v>
      </c>
      <c r="S474" s="2" t="s">
        <v>222</v>
      </c>
      <c r="T474" s="2" t="s">
        <v>527</v>
      </c>
      <c r="U474" s="1" t="s">
        <v>17</v>
      </c>
    </row>
    <row r="475" spans="2:21" x14ac:dyDescent="0.35">
      <c r="B475" s="226"/>
      <c r="C475" s="22" t="s">
        <v>11</v>
      </c>
      <c r="D475" s="22" t="s">
        <v>746</v>
      </c>
      <c r="E475" s="79" t="s">
        <v>516</v>
      </c>
      <c r="F475" s="25" t="s">
        <v>512</v>
      </c>
      <c r="G475" s="18" t="str">
        <f t="shared" si="56"/>
        <v>Interclub - Masters - 130-149 - Women's Surf Ski Relay</v>
      </c>
      <c r="I475" s="27">
        <v>3</v>
      </c>
      <c r="J475" s="23">
        <v>3</v>
      </c>
      <c r="K475" s="28">
        <v>3</v>
      </c>
      <c r="L475" s="25">
        <f t="shared" ref="L475:L482" si="57">SUM(I475:K475)</f>
        <v>9</v>
      </c>
      <c r="S475" s="2" t="s">
        <v>222</v>
      </c>
      <c r="T475" s="2" t="s">
        <v>527</v>
      </c>
      <c r="U475" s="1" t="s">
        <v>14</v>
      </c>
    </row>
    <row r="476" spans="2:21" x14ac:dyDescent="0.35">
      <c r="B476" s="226"/>
      <c r="C476" s="75" t="s">
        <v>15</v>
      </c>
      <c r="D476" s="22" t="s">
        <v>747</v>
      </c>
      <c r="E476" s="78" t="s">
        <v>516</v>
      </c>
      <c r="F476" s="25" t="s">
        <v>512</v>
      </c>
      <c r="G476" s="18" t="str">
        <f t="shared" si="56"/>
        <v>Interclub - Masters - 130-149 - Men's Surf Ski Relay</v>
      </c>
      <c r="I476" s="27">
        <v>3</v>
      </c>
      <c r="J476" s="23">
        <v>3</v>
      </c>
      <c r="K476" s="28">
        <v>3</v>
      </c>
      <c r="L476" s="25">
        <f t="shared" si="57"/>
        <v>9</v>
      </c>
      <c r="S476" s="2" t="s">
        <v>222</v>
      </c>
      <c r="T476" s="2" t="s">
        <v>527</v>
      </c>
      <c r="U476" s="1" t="s">
        <v>17</v>
      </c>
    </row>
    <row r="477" spans="2:21" x14ac:dyDescent="0.35">
      <c r="B477" s="226"/>
      <c r="C477" s="75" t="s">
        <v>11</v>
      </c>
      <c r="D477" s="22" t="s">
        <v>748</v>
      </c>
      <c r="E477" s="80" t="s">
        <v>75</v>
      </c>
      <c r="F477" s="25" t="s">
        <v>512</v>
      </c>
      <c r="G477" s="18" t="str">
        <f t="shared" si="56"/>
        <v>Interclub - Masters - 130-149 - Women's Beach Relay</v>
      </c>
      <c r="I477" s="27">
        <v>3</v>
      </c>
      <c r="J477" s="23">
        <v>3</v>
      </c>
      <c r="K477" s="28">
        <v>3</v>
      </c>
      <c r="L477" s="25">
        <f t="shared" si="57"/>
        <v>9</v>
      </c>
      <c r="S477" s="2" t="s">
        <v>222</v>
      </c>
      <c r="T477" s="2" t="s">
        <v>527</v>
      </c>
      <c r="U477" s="1" t="s">
        <v>14</v>
      </c>
    </row>
    <row r="478" spans="2:21" x14ac:dyDescent="0.35">
      <c r="B478" s="226"/>
      <c r="C478" s="75" t="s">
        <v>15</v>
      </c>
      <c r="D478" s="22" t="s">
        <v>749</v>
      </c>
      <c r="E478" s="80" t="s">
        <v>75</v>
      </c>
      <c r="F478" s="25" t="s">
        <v>512</v>
      </c>
      <c r="G478" s="18" t="str">
        <f t="shared" si="56"/>
        <v>Interclub - Masters - 130-149 - Men's Beach Relay</v>
      </c>
      <c r="I478" s="27">
        <v>3</v>
      </c>
      <c r="J478" s="23">
        <v>3</v>
      </c>
      <c r="K478" s="28">
        <v>3</v>
      </c>
      <c r="L478" s="25">
        <f t="shared" si="57"/>
        <v>9</v>
      </c>
      <c r="S478" s="2" t="s">
        <v>222</v>
      </c>
      <c r="T478" s="2" t="s">
        <v>527</v>
      </c>
      <c r="U478" s="1" t="s">
        <v>17</v>
      </c>
    </row>
    <row r="479" spans="2:21" x14ac:dyDescent="0.35">
      <c r="B479" s="226"/>
      <c r="C479" s="75" t="s">
        <v>11</v>
      </c>
      <c r="D479" s="22" t="s">
        <v>750</v>
      </c>
      <c r="E479" s="80" t="s">
        <v>521</v>
      </c>
      <c r="F479" s="25" t="s">
        <v>512</v>
      </c>
      <c r="G479" s="18" t="str">
        <f t="shared" si="56"/>
        <v>Interclub - Masters - 130-149 - Women's Board Relay</v>
      </c>
      <c r="I479" s="27">
        <v>3</v>
      </c>
      <c r="J479" s="23">
        <v>3</v>
      </c>
      <c r="K479" s="28">
        <v>3</v>
      </c>
      <c r="L479" s="25">
        <f t="shared" si="57"/>
        <v>9</v>
      </c>
      <c r="S479" s="2" t="s">
        <v>222</v>
      </c>
      <c r="T479" s="2" t="s">
        <v>527</v>
      </c>
      <c r="U479" s="1" t="s">
        <v>14</v>
      </c>
    </row>
    <row r="480" spans="2:21" x14ac:dyDescent="0.35">
      <c r="B480" s="226"/>
      <c r="C480" s="75" t="s">
        <v>15</v>
      </c>
      <c r="D480" s="22" t="s">
        <v>751</v>
      </c>
      <c r="E480" s="78" t="s">
        <v>521</v>
      </c>
      <c r="F480" s="25" t="s">
        <v>512</v>
      </c>
      <c r="G480" s="18" t="str">
        <f t="shared" si="56"/>
        <v>Interclub - Masters - 130-149 - Men's Board Relay</v>
      </c>
      <c r="I480" s="27">
        <v>3</v>
      </c>
      <c r="J480" s="23">
        <v>3</v>
      </c>
      <c r="K480" s="28">
        <v>3</v>
      </c>
      <c r="L480" s="25">
        <f t="shared" si="57"/>
        <v>9</v>
      </c>
      <c r="S480" s="2" t="s">
        <v>222</v>
      </c>
      <c r="T480" s="2" t="s">
        <v>527</v>
      </c>
      <c r="U480" s="1" t="s">
        <v>17</v>
      </c>
    </row>
    <row r="481" spans="2:21" x14ac:dyDescent="0.35">
      <c r="B481" s="226"/>
      <c r="C481" s="75" t="s">
        <v>11</v>
      </c>
      <c r="D481" s="22" t="s">
        <v>752</v>
      </c>
      <c r="E481" s="78" t="s">
        <v>78</v>
      </c>
      <c r="F481" s="25" t="s">
        <v>512</v>
      </c>
      <c r="G481" s="18" t="str">
        <f t="shared" si="56"/>
        <v>Interclub - Masters - 130-149 - Women's Oceanwoman Relay</v>
      </c>
      <c r="I481" s="27">
        <v>3</v>
      </c>
      <c r="J481" s="23">
        <v>3</v>
      </c>
      <c r="K481" s="28">
        <v>3</v>
      </c>
      <c r="L481" s="25">
        <f t="shared" si="57"/>
        <v>9</v>
      </c>
      <c r="S481" s="2" t="s">
        <v>222</v>
      </c>
      <c r="T481" s="2" t="s">
        <v>527</v>
      </c>
      <c r="U481" s="1" t="s">
        <v>14</v>
      </c>
    </row>
    <row r="482" spans="2:21" ht="10.5" thickBot="1" x14ac:dyDescent="0.4">
      <c r="B482" s="227"/>
      <c r="C482" s="30" t="s">
        <v>15</v>
      </c>
      <c r="D482" s="22" t="s">
        <v>753</v>
      </c>
      <c r="E482" s="81" t="s">
        <v>80</v>
      </c>
      <c r="F482" s="32" t="s">
        <v>512</v>
      </c>
      <c r="G482" s="55" t="str">
        <f t="shared" si="56"/>
        <v>Interclub - Masters - 130-149 - Men's Oceanman Relay</v>
      </c>
      <c r="I482" s="34">
        <v>3</v>
      </c>
      <c r="J482" s="35">
        <v>3</v>
      </c>
      <c r="K482" s="36">
        <v>3</v>
      </c>
      <c r="L482" s="32">
        <f t="shared" si="57"/>
        <v>9</v>
      </c>
      <c r="S482" s="2" t="s">
        <v>222</v>
      </c>
      <c r="T482" s="2" t="s">
        <v>527</v>
      </c>
      <c r="U482" s="1" t="s">
        <v>17</v>
      </c>
    </row>
    <row r="483" spans="2:21" ht="10.8" thickBot="1" x14ac:dyDescent="0.45">
      <c r="B483" s="37" t="s">
        <v>47</v>
      </c>
      <c r="C483" s="38"/>
      <c r="D483" s="38"/>
      <c r="E483" s="38"/>
      <c r="F483" s="38"/>
      <c r="G483" s="38"/>
      <c r="H483" s="39"/>
      <c r="I483" s="40">
        <f>SUM(I473:I482)</f>
        <v>30</v>
      </c>
      <c r="J483" s="41">
        <f>SUM(J473:J482)</f>
        <v>30</v>
      </c>
      <c r="K483" s="11">
        <f>SUM(K473:K482)</f>
        <v>30</v>
      </c>
      <c r="L483" s="12">
        <f>SUM(L473:L482)</f>
        <v>90</v>
      </c>
    </row>
    <row r="484" spans="2:21" ht="10.5" thickBot="1" x14ac:dyDescent="0.4">
      <c r="I484" s="1"/>
    </row>
    <row r="485" spans="2:21" ht="10.8" thickBot="1" x14ac:dyDescent="0.45">
      <c r="B485" s="228" t="s">
        <v>537</v>
      </c>
      <c r="C485" s="229"/>
      <c r="D485" s="229"/>
      <c r="E485" s="229"/>
      <c r="F485" s="8" t="s">
        <v>4</v>
      </c>
      <c r="G485" s="8" t="s">
        <v>251</v>
      </c>
      <c r="I485" s="40" t="s">
        <v>6</v>
      </c>
      <c r="J485" s="10" t="s">
        <v>7</v>
      </c>
      <c r="K485" s="11" t="s">
        <v>8</v>
      </c>
      <c r="L485" s="59" t="s">
        <v>9</v>
      </c>
      <c r="M485" s="13"/>
      <c r="N485" s="13"/>
      <c r="O485" s="13"/>
      <c r="P485" s="13"/>
      <c r="Q485" s="13"/>
      <c r="R485" s="13"/>
    </row>
    <row r="486" spans="2:21" x14ac:dyDescent="0.35">
      <c r="B486" s="225" t="s">
        <v>48</v>
      </c>
      <c r="C486" s="49" t="s">
        <v>11</v>
      </c>
      <c r="D486" s="49" t="s">
        <v>754</v>
      </c>
      <c r="E486" s="77" t="s">
        <v>511</v>
      </c>
      <c r="F486" s="21" t="s">
        <v>512</v>
      </c>
      <c r="G486" s="69" t="str">
        <f t="shared" ref="G486:G495" si="58">CONCATENATE(S486,T486,U486,E486)</f>
        <v>Interclub - Masters - 150-169 - Women's Surf Relay</v>
      </c>
      <c r="I486" s="42">
        <v>3</v>
      </c>
      <c r="J486" s="43">
        <v>3</v>
      </c>
      <c r="K486" s="46">
        <v>3</v>
      </c>
      <c r="L486" s="21">
        <f>SUM(I486:K486)</f>
        <v>9</v>
      </c>
      <c r="S486" s="2" t="s">
        <v>222</v>
      </c>
      <c r="T486" s="2" t="s">
        <v>539</v>
      </c>
      <c r="U486" s="1" t="s">
        <v>14</v>
      </c>
    </row>
    <row r="487" spans="2:21" x14ac:dyDescent="0.35">
      <c r="B487" s="226"/>
      <c r="C487" s="22" t="s">
        <v>15</v>
      </c>
      <c r="D487" s="22" t="s">
        <v>755</v>
      </c>
      <c r="E487" s="78" t="s">
        <v>511</v>
      </c>
      <c r="F487" s="25" t="s">
        <v>512</v>
      </c>
      <c r="G487" s="60" t="str">
        <f t="shared" si="58"/>
        <v>Interclub - Masters - 150-169 - Men's Surf Relay</v>
      </c>
      <c r="I487" s="27">
        <v>3</v>
      </c>
      <c r="J487" s="23">
        <v>3</v>
      </c>
      <c r="K487" s="28">
        <v>3</v>
      </c>
      <c r="L487" s="25">
        <f>SUM(I487:K487)</f>
        <v>9</v>
      </c>
      <c r="S487" s="2" t="s">
        <v>222</v>
      </c>
      <c r="T487" s="2" t="s">
        <v>539</v>
      </c>
      <c r="U487" s="1" t="s">
        <v>17</v>
      </c>
    </row>
    <row r="488" spans="2:21" x14ac:dyDescent="0.35">
      <c r="B488" s="226"/>
      <c r="C488" s="22" t="s">
        <v>11</v>
      </c>
      <c r="D488" s="22" t="s">
        <v>756</v>
      </c>
      <c r="E488" s="79" t="s">
        <v>516</v>
      </c>
      <c r="F488" s="25" t="s">
        <v>512</v>
      </c>
      <c r="G488" s="60" t="str">
        <f t="shared" si="58"/>
        <v>Interclub - Masters - 150-169 - Women's Surf Ski Relay</v>
      </c>
      <c r="I488" s="27">
        <v>3</v>
      </c>
      <c r="J488" s="23">
        <v>3</v>
      </c>
      <c r="K488" s="28">
        <v>3</v>
      </c>
      <c r="L488" s="25">
        <f t="shared" ref="L488:L495" si="59">SUM(I488:K488)</f>
        <v>9</v>
      </c>
      <c r="S488" s="2" t="s">
        <v>222</v>
      </c>
      <c r="T488" s="2" t="s">
        <v>539</v>
      </c>
      <c r="U488" s="1" t="s">
        <v>14</v>
      </c>
    </row>
    <row r="489" spans="2:21" x14ac:dyDescent="0.35">
      <c r="B489" s="226"/>
      <c r="C489" s="75" t="s">
        <v>15</v>
      </c>
      <c r="D489" s="22" t="s">
        <v>757</v>
      </c>
      <c r="E489" s="78" t="s">
        <v>516</v>
      </c>
      <c r="F489" s="25" t="s">
        <v>512</v>
      </c>
      <c r="G489" s="60" t="str">
        <f t="shared" si="58"/>
        <v>Interclub - Masters - 150-169 - Men's Surf Ski Relay</v>
      </c>
      <c r="I489" s="27">
        <v>3</v>
      </c>
      <c r="J489" s="23">
        <v>3</v>
      </c>
      <c r="K489" s="28">
        <v>3</v>
      </c>
      <c r="L489" s="25">
        <f t="shared" si="59"/>
        <v>9</v>
      </c>
      <c r="S489" s="2" t="s">
        <v>222</v>
      </c>
      <c r="T489" s="2" t="s">
        <v>539</v>
      </c>
      <c r="U489" s="1" t="s">
        <v>17</v>
      </c>
    </row>
    <row r="490" spans="2:21" x14ac:dyDescent="0.35">
      <c r="B490" s="226"/>
      <c r="C490" s="75" t="s">
        <v>11</v>
      </c>
      <c r="D490" s="22" t="s">
        <v>758</v>
      </c>
      <c r="E490" s="80" t="s">
        <v>75</v>
      </c>
      <c r="F490" s="25" t="s">
        <v>512</v>
      </c>
      <c r="G490" s="60" t="str">
        <f t="shared" si="58"/>
        <v>Interclub - Masters - 150-169 - Women's Beach Relay</v>
      </c>
      <c r="I490" s="27">
        <v>3</v>
      </c>
      <c r="J490" s="23">
        <v>3</v>
      </c>
      <c r="K490" s="28">
        <v>3</v>
      </c>
      <c r="L490" s="25">
        <f t="shared" si="59"/>
        <v>9</v>
      </c>
      <c r="S490" s="2" t="s">
        <v>222</v>
      </c>
      <c r="T490" s="2" t="s">
        <v>539</v>
      </c>
      <c r="U490" s="1" t="s">
        <v>14</v>
      </c>
    </row>
    <row r="491" spans="2:21" x14ac:dyDescent="0.35">
      <c r="B491" s="226"/>
      <c r="C491" s="75" t="s">
        <v>15</v>
      </c>
      <c r="D491" s="22" t="s">
        <v>759</v>
      </c>
      <c r="E491" s="80" t="s">
        <v>75</v>
      </c>
      <c r="F491" s="25" t="s">
        <v>512</v>
      </c>
      <c r="G491" s="60" t="str">
        <f t="shared" si="58"/>
        <v>Interclub - Masters - 150-169 - Men's Beach Relay</v>
      </c>
      <c r="I491" s="27">
        <v>3</v>
      </c>
      <c r="J491" s="23">
        <v>3</v>
      </c>
      <c r="K491" s="28">
        <v>3</v>
      </c>
      <c r="L491" s="25">
        <f t="shared" si="59"/>
        <v>9</v>
      </c>
      <c r="S491" s="2" t="s">
        <v>222</v>
      </c>
      <c r="T491" s="2" t="s">
        <v>539</v>
      </c>
      <c r="U491" s="1" t="s">
        <v>17</v>
      </c>
    </row>
    <row r="492" spans="2:21" x14ac:dyDescent="0.35">
      <c r="B492" s="226"/>
      <c r="C492" s="75" t="s">
        <v>11</v>
      </c>
      <c r="D492" s="22" t="s">
        <v>760</v>
      </c>
      <c r="E492" s="80" t="s">
        <v>521</v>
      </c>
      <c r="F492" s="25" t="s">
        <v>512</v>
      </c>
      <c r="G492" s="60" t="str">
        <f t="shared" si="58"/>
        <v>Interclub - Masters - 150-169 - Women's Board Relay</v>
      </c>
      <c r="I492" s="27">
        <v>3</v>
      </c>
      <c r="J492" s="23">
        <v>3</v>
      </c>
      <c r="K492" s="28">
        <v>3</v>
      </c>
      <c r="L492" s="25">
        <f t="shared" si="59"/>
        <v>9</v>
      </c>
      <c r="S492" s="2" t="s">
        <v>222</v>
      </c>
      <c r="T492" s="2" t="s">
        <v>539</v>
      </c>
      <c r="U492" s="1" t="s">
        <v>14</v>
      </c>
    </row>
    <row r="493" spans="2:21" x14ac:dyDescent="0.35">
      <c r="B493" s="226"/>
      <c r="C493" s="75" t="s">
        <v>15</v>
      </c>
      <c r="D493" s="22" t="s">
        <v>761</v>
      </c>
      <c r="E493" s="78" t="s">
        <v>521</v>
      </c>
      <c r="F493" s="25" t="s">
        <v>512</v>
      </c>
      <c r="G493" s="60" t="str">
        <f t="shared" si="58"/>
        <v>Interclub - Masters - 150-169 - Men's Board Relay</v>
      </c>
      <c r="I493" s="27">
        <v>3</v>
      </c>
      <c r="J493" s="23">
        <v>3</v>
      </c>
      <c r="K493" s="28">
        <v>3</v>
      </c>
      <c r="L493" s="25">
        <f t="shared" si="59"/>
        <v>9</v>
      </c>
      <c r="S493" s="2" t="s">
        <v>222</v>
      </c>
      <c r="T493" s="2" t="s">
        <v>539</v>
      </c>
      <c r="U493" s="1" t="s">
        <v>17</v>
      </c>
    </row>
    <row r="494" spans="2:21" x14ac:dyDescent="0.35">
      <c r="B494" s="226"/>
      <c r="C494" s="75" t="s">
        <v>11</v>
      </c>
      <c r="D494" s="22" t="s">
        <v>762</v>
      </c>
      <c r="E494" s="78" t="s">
        <v>78</v>
      </c>
      <c r="F494" s="25" t="s">
        <v>512</v>
      </c>
      <c r="G494" s="60" t="str">
        <f t="shared" si="58"/>
        <v>Interclub - Masters - 150-169 - Women's Oceanwoman Relay</v>
      </c>
      <c r="I494" s="27">
        <v>3</v>
      </c>
      <c r="J494" s="23">
        <v>3</v>
      </c>
      <c r="K494" s="28">
        <v>3</v>
      </c>
      <c r="L494" s="25">
        <f t="shared" si="59"/>
        <v>9</v>
      </c>
      <c r="S494" s="2" t="s">
        <v>222</v>
      </c>
      <c r="T494" s="2" t="s">
        <v>539</v>
      </c>
      <c r="U494" s="1" t="s">
        <v>14</v>
      </c>
    </row>
    <row r="495" spans="2:21" ht="10.5" thickBot="1" x14ac:dyDescent="0.4">
      <c r="B495" s="227"/>
      <c r="C495" s="30" t="s">
        <v>15</v>
      </c>
      <c r="D495" s="22" t="s">
        <v>763</v>
      </c>
      <c r="E495" s="81" t="s">
        <v>80</v>
      </c>
      <c r="F495" s="32" t="s">
        <v>512</v>
      </c>
      <c r="G495" s="60" t="str">
        <f t="shared" si="58"/>
        <v>Interclub - Masters - 150-169 - Men's Oceanman Relay</v>
      </c>
      <c r="I495" s="34">
        <v>3</v>
      </c>
      <c r="J495" s="35">
        <v>3</v>
      </c>
      <c r="K495" s="36">
        <v>3</v>
      </c>
      <c r="L495" s="32">
        <f t="shared" si="59"/>
        <v>9</v>
      </c>
      <c r="S495" s="2" t="s">
        <v>222</v>
      </c>
      <c r="T495" s="2" t="s">
        <v>539</v>
      </c>
      <c r="U495" s="1" t="s">
        <v>17</v>
      </c>
    </row>
    <row r="496" spans="2:21" ht="10.8" thickBot="1" x14ac:dyDescent="0.45">
      <c r="B496" s="37" t="s">
        <v>47</v>
      </c>
      <c r="C496" s="38"/>
      <c r="D496" s="38"/>
      <c r="E496" s="38"/>
      <c r="F496" s="38"/>
      <c r="G496" s="48"/>
      <c r="I496" s="40">
        <f>SUM(I486:I495)</f>
        <v>30</v>
      </c>
      <c r="J496" s="41">
        <f>SUM(J486:J495)</f>
        <v>30</v>
      </c>
      <c r="K496" s="11">
        <f>SUM(K486:K495)</f>
        <v>30</v>
      </c>
      <c r="L496" s="12">
        <f>SUM(L486:L495)</f>
        <v>90</v>
      </c>
      <c r="U496" s="2"/>
    </row>
    <row r="497" spans="2:21" ht="10.5" thickBot="1" x14ac:dyDescent="0.4">
      <c r="I497" s="1"/>
      <c r="U497" s="2"/>
    </row>
    <row r="498" spans="2:21" ht="10.8" thickBot="1" x14ac:dyDescent="0.45">
      <c r="B498" s="228" t="s">
        <v>549</v>
      </c>
      <c r="C498" s="229"/>
      <c r="D498" s="229"/>
      <c r="E498" s="229"/>
      <c r="F498" s="8" t="s">
        <v>4</v>
      </c>
      <c r="G498" s="8" t="s">
        <v>251</v>
      </c>
      <c r="I498" s="40" t="s">
        <v>6</v>
      </c>
      <c r="J498" s="10" t="s">
        <v>7</v>
      </c>
      <c r="K498" s="11" t="s">
        <v>8</v>
      </c>
      <c r="L498" s="59" t="s">
        <v>9</v>
      </c>
      <c r="M498" s="13"/>
      <c r="N498" s="13"/>
      <c r="O498" s="13"/>
      <c r="P498" s="13"/>
      <c r="Q498" s="13"/>
      <c r="R498" s="13"/>
    </row>
    <row r="499" spans="2:21" x14ac:dyDescent="0.35">
      <c r="B499" s="225" t="s">
        <v>48</v>
      </c>
      <c r="C499" s="49" t="s">
        <v>11</v>
      </c>
      <c r="D499" s="49" t="s">
        <v>764</v>
      </c>
      <c r="E499" s="77" t="s">
        <v>511</v>
      </c>
      <c r="F499" s="21" t="s">
        <v>512</v>
      </c>
      <c r="G499" s="69" t="str">
        <f t="shared" ref="G499:G508" si="60">CONCATENATE(S499,T499,U499,E499)</f>
        <v>Interclub - Masters - 170+ - Women's Surf Relay</v>
      </c>
      <c r="I499" s="42">
        <v>3</v>
      </c>
      <c r="J499" s="43">
        <v>3</v>
      </c>
      <c r="K499" s="46">
        <v>3</v>
      </c>
      <c r="L499" s="21">
        <f>SUM(I499:K499)</f>
        <v>9</v>
      </c>
      <c r="S499" s="2" t="s">
        <v>222</v>
      </c>
      <c r="T499" s="2" t="s">
        <v>551</v>
      </c>
      <c r="U499" s="1" t="s">
        <v>14</v>
      </c>
    </row>
    <row r="500" spans="2:21" x14ac:dyDescent="0.35">
      <c r="B500" s="226"/>
      <c r="C500" s="22" t="s">
        <v>15</v>
      </c>
      <c r="D500" s="22" t="s">
        <v>765</v>
      </c>
      <c r="E500" s="78" t="s">
        <v>511</v>
      </c>
      <c r="F500" s="25" t="s">
        <v>512</v>
      </c>
      <c r="G500" s="60" t="str">
        <f t="shared" si="60"/>
        <v>Interclub - Masters - 170+ - Men's Surf Relay</v>
      </c>
      <c r="I500" s="27">
        <v>3</v>
      </c>
      <c r="J500" s="23">
        <v>3</v>
      </c>
      <c r="K500" s="28">
        <v>3</v>
      </c>
      <c r="L500" s="25">
        <f>SUM(I500:K500)</f>
        <v>9</v>
      </c>
      <c r="S500" s="2" t="s">
        <v>222</v>
      </c>
      <c r="T500" s="2" t="s">
        <v>551</v>
      </c>
      <c r="U500" s="1" t="s">
        <v>17</v>
      </c>
    </row>
    <row r="501" spans="2:21" x14ac:dyDescent="0.35">
      <c r="B501" s="226"/>
      <c r="C501" s="22" t="s">
        <v>11</v>
      </c>
      <c r="D501" s="22" t="s">
        <v>766</v>
      </c>
      <c r="E501" s="79" t="s">
        <v>516</v>
      </c>
      <c r="F501" s="25" t="s">
        <v>512</v>
      </c>
      <c r="G501" s="60" t="str">
        <f t="shared" si="60"/>
        <v>Interclub - Masters - 170+ - Women's Surf Ski Relay</v>
      </c>
      <c r="I501" s="27">
        <v>3</v>
      </c>
      <c r="J501" s="23">
        <v>3</v>
      </c>
      <c r="K501" s="28">
        <v>3</v>
      </c>
      <c r="L501" s="25">
        <f t="shared" ref="L501:L508" si="61">SUM(I501:K501)</f>
        <v>9</v>
      </c>
      <c r="S501" s="2" t="s">
        <v>222</v>
      </c>
      <c r="T501" s="2" t="s">
        <v>551</v>
      </c>
      <c r="U501" s="1" t="s">
        <v>14</v>
      </c>
    </row>
    <row r="502" spans="2:21" x14ac:dyDescent="0.35">
      <c r="B502" s="226"/>
      <c r="C502" s="75" t="s">
        <v>15</v>
      </c>
      <c r="D502" s="22" t="s">
        <v>767</v>
      </c>
      <c r="E502" s="78" t="s">
        <v>516</v>
      </c>
      <c r="F502" s="25" t="s">
        <v>512</v>
      </c>
      <c r="G502" s="60" t="str">
        <f t="shared" si="60"/>
        <v>Interclub - Masters - 170+ - Men's Surf Ski Relay</v>
      </c>
      <c r="I502" s="27">
        <v>3</v>
      </c>
      <c r="J502" s="23">
        <v>3</v>
      </c>
      <c r="K502" s="28">
        <v>3</v>
      </c>
      <c r="L502" s="25">
        <f t="shared" si="61"/>
        <v>9</v>
      </c>
      <c r="S502" s="2" t="s">
        <v>222</v>
      </c>
      <c r="T502" s="2" t="s">
        <v>551</v>
      </c>
      <c r="U502" s="1" t="s">
        <v>17</v>
      </c>
    </row>
    <row r="503" spans="2:21" x14ac:dyDescent="0.35">
      <c r="B503" s="226"/>
      <c r="C503" s="75" t="s">
        <v>11</v>
      </c>
      <c r="D503" s="22" t="s">
        <v>768</v>
      </c>
      <c r="E503" s="80" t="s">
        <v>75</v>
      </c>
      <c r="F503" s="25" t="s">
        <v>512</v>
      </c>
      <c r="G503" s="60" t="str">
        <f t="shared" si="60"/>
        <v>Interclub - Masters - 170+ - Women's Beach Relay</v>
      </c>
      <c r="I503" s="27">
        <v>3</v>
      </c>
      <c r="J503" s="23">
        <v>3</v>
      </c>
      <c r="K503" s="28">
        <v>3</v>
      </c>
      <c r="L503" s="25">
        <f t="shared" si="61"/>
        <v>9</v>
      </c>
      <c r="S503" s="2" t="s">
        <v>222</v>
      </c>
      <c r="T503" s="2" t="s">
        <v>551</v>
      </c>
      <c r="U503" s="1" t="s">
        <v>14</v>
      </c>
    </row>
    <row r="504" spans="2:21" x14ac:dyDescent="0.35">
      <c r="B504" s="226"/>
      <c r="C504" s="75" t="s">
        <v>15</v>
      </c>
      <c r="D504" s="22" t="s">
        <v>769</v>
      </c>
      <c r="E504" s="80" t="s">
        <v>75</v>
      </c>
      <c r="F504" s="25" t="s">
        <v>512</v>
      </c>
      <c r="G504" s="60" t="str">
        <f t="shared" si="60"/>
        <v>Interclub - Masters - 170+ - Men's Beach Relay</v>
      </c>
      <c r="I504" s="27">
        <v>3</v>
      </c>
      <c r="J504" s="23">
        <v>3</v>
      </c>
      <c r="K504" s="28">
        <v>3</v>
      </c>
      <c r="L504" s="25">
        <f t="shared" si="61"/>
        <v>9</v>
      </c>
      <c r="S504" s="2" t="s">
        <v>222</v>
      </c>
      <c r="T504" s="2" t="s">
        <v>551</v>
      </c>
      <c r="U504" s="1" t="s">
        <v>17</v>
      </c>
    </row>
    <row r="505" spans="2:21" x14ac:dyDescent="0.35">
      <c r="B505" s="226"/>
      <c r="C505" s="75" t="s">
        <v>11</v>
      </c>
      <c r="D505" s="22" t="s">
        <v>770</v>
      </c>
      <c r="E505" s="80" t="s">
        <v>521</v>
      </c>
      <c r="F505" s="25" t="s">
        <v>512</v>
      </c>
      <c r="G505" s="60" t="str">
        <f t="shared" si="60"/>
        <v>Interclub - Masters - 170+ - Women's Board Relay</v>
      </c>
      <c r="I505" s="27">
        <v>3</v>
      </c>
      <c r="J505" s="23">
        <v>3</v>
      </c>
      <c r="K505" s="28">
        <v>3</v>
      </c>
      <c r="L505" s="25">
        <f t="shared" si="61"/>
        <v>9</v>
      </c>
      <c r="S505" s="2" t="s">
        <v>222</v>
      </c>
      <c r="T505" s="2" t="s">
        <v>551</v>
      </c>
      <c r="U505" s="1" t="s">
        <v>14</v>
      </c>
    </row>
    <row r="506" spans="2:21" x14ac:dyDescent="0.35">
      <c r="B506" s="226"/>
      <c r="C506" s="75" t="s">
        <v>15</v>
      </c>
      <c r="D506" s="22" t="s">
        <v>771</v>
      </c>
      <c r="E506" s="78" t="s">
        <v>521</v>
      </c>
      <c r="F506" s="25" t="s">
        <v>512</v>
      </c>
      <c r="G506" s="60" t="str">
        <f t="shared" si="60"/>
        <v>Interclub - Masters - 170+ - Men's Board Relay</v>
      </c>
      <c r="I506" s="27">
        <v>3</v>
      </c>
      <c r="J506" s="23">
        <v>3</v>
      </c>
      <c r="K506" s="28">
        <v>3</v>
      </c>
      <c r="L506" s="25">
        <f t="shared" si="61"/>
        <v>9</v>
      </c>
      <c r="S506" s="2" t="s">
        <v>222</v>
      </c>
      <c r="T506" s="2" t="s">
        <v>551</v>
      </c>
      <c r="U506" s="1" t="s">
        <v>17</v>
      </c>
    </row>
    <row r="507" spans="2:21" x14ac:dyDescent="0.35">
      <c r="B507" s="226"/>
      <c r="C507" s="75" t="s">
        <v>11</v>
      </c>
      <c r="D507" s="22" t="s">
        <v>772</v>
      </c>
      <c r="E507" s="78" t="s">
        <v>78</v>
      </c>
      <c r="F507" s="25" t="s">
        <v>512</v>
      </c>
      <c r="G507" s="60" t="str">
        <f t="shared" si="60"/>
        <v>Interclub - Masters - 170+ - Women's Oceanwoman Relay</v>
      </c>
      <c r="I507" s="27">
        <v>3</v>
      </c>
      <c r="J507" s="23">
        <v>3</v>
      </c>
      <c r="K507" s="28">
        <v>3</v>
      </c>
      <c r="L507" s="25">
        <f t="shared" si="61"/>
        <v>9</v>
      </c>
      <c r="S507" s="2" t="s">
        <v>222</v>
      </c>
      <c r="T507" s="2" t="s">
        <v>551</v>
      </c>
      <c r="U507" s="1" t="s">
        <v>14</v>
      </c>
    </row>
    <row r="508" spans="2:21" ht="10.5" thickBot="1" x14ac:dyDescent="0.4">
      <c r="B508" s="227"/>
      <c r="C508" s="30" t="s">
        <v>15</v>
      </c>
      <c r="D508" s="22" t="s">
        <v>773</v>
      </c>
      <c r="E508" s="81" t="s">
        <v>80</v>
      </c>
      <c r="F508" s="32" t="s">
        <v>512</v>
      </c>
      <c r="G508" s="60" t="str">
        <f t="shared" si="60"/>
        <v>Interclub - Masters - 170+ - Men's Oceanman Relay</v>
      </c>
      <c r="I508" s="34">
        <v>3</v>
      </c>
      <c r="J508" s="35">
        <v>3</v>
      </c>
      <c r="K508" s="36">
        <v>3</v>
      </c>
      <c r="L508" s="32">
        <f t="shared" si="61"/>
        <v>9</v>
      </c>
      <c r="S508" s="2" t="s">
        <v>222</v>
      </c>
      <c r="T508" s="2" t="s">
        <v>551</v>
      </c>
      <c r="U508" s="1" t="s">
        <v>17</v>
      </c>
    </row>
    <row r="509" spans="2:21" ht="10.8" thickBot="1" x14ac:dyDescent="0.45">
      <c r="B509" s="37" t="s">
        <v>47</v>
      </c>
      <c r="C509" s="38"/>
      <c r="D509" s="38"/>
      <c r="E509" s="38"/>
      <c r="F509" s="38"/>
      <c r="G509" s="48"/>
      <c r="I509" s="40">
        <f>SUM(I499:I508)</f>
        <v>30</v>
      </c>
      <c r="J509" s="41">
        <f>SUM(J499:J508)</f>
        <v>30</v>
      </c>
      <c r="K509" s="11">
        <f>SUM(K499:K508)</f>
        <v>30</v>
      </c>
      <c r="L509" s="12">
        <f>SUM(L499:L508)</f>
        <v>90</v>
      </c>
    </row>
    <row r="511" spans="2:21" ht="10.5" thickBot="1" x14ac:dyDescent="0.4"/>
    <row r="512" spans="2:21" ht="10.8" thickBot="1" x14ac:dyDescent="0.45">
      <c r="B512" s="37" t="s">
        <v>655</v>
      </c>
      <c r="C512" s="37"/>
      <c r="D512" s="38"/>
      <c r="E512" s="38"/>
      <c r="F512" s="38"/>
      <c r="G512" s="48"/>
      <c r="I512" s="124">
        <f>SUM(I529:I552)</f>
        <v>784</v>
      </c>
      <c r="J512" s="125">
        <f>SUM(J529:J552)</f>
        <v>784</v>
      </c>
      <c r="K512" s="126">
        <f>SUM(K529:K552)</f>
        <v>784</v>
      </c>
      <c r="L512" s="127">
        <f>SUM(L529:L552)</f>
        <v>2352</v>
      </c>
      <c r="Q512" s="1"/>
      <c r="R512" s="1"/>
      <c r="S512" s="1"/>
      <c r="T512" s="1"/>
    </row>
    <row r="513" spans="2:21" ht="10.5" thickBot="1" x14ac:dyDescent="0.4"/>
    <row r="514" spans="2:21" ht="10.8" thickBot="1" x14ac:dyDescent="0.45">
      <c r="B514" s="3" t="s">
        <v>780</v>
      </c>
      <c r="C514" s="4"/>
      <c r="D514" s="4"/>
      <c r="E514" s="4"/>
      <c r="F514" s="4"/>
      <c r="G514" s="4"/>
      <c r="I514" s="233" t="s">
        <v>0</v>
      </c>
      <c r="J514" s="234"/>
      <c r="K514" s="234"/>
      <c r="L514" s="235"/>
      <c r="N514" s="233" t="s">
        <v>647</v>
      </c>
      <c r="O514" s="234"/>
      <c r="P514" s="234"/>
      <c r="Q514" s="235"/>
    </row>
    <row r="515" spans="2:21" ht="10.5" thickBot="1" x14ac:dyDescent="0.4">
      <c r="O515" s="1"/>
      <c r="P515" s="1"/>
      <c r="Q515" s="1"/>
      <c r="R515" s="1"/>
    </row>
    <row r="516" spans="2:21" ht="10.8" thickBot="1" x14ac:dyDescent="0.45">
      <c r="B516" s="228"/>
      <c r="C516" s="229"/>
      <c r="D516" s="229"/>
      <c r="E516" s="239"/>
      <c r="F516" s="89"/>
      <c r="G516" s="7" t="s">
        <v>643</v>
      </c>
      <c r="I516" s="216" t="s">
        <v>6</v>
      </c>
      <c r="J516" s="10" t="s">
        <v>7</v>
      </c>
      <c r="K516" s="11" t="s">
        <v>8</v>
      </c>
      <c r="L516" s="12" t="s">
        <v>9</v>
      </c>
      <c r="N516" s="216">
        <v>1</v>
      </c>
      <c r="O516" s="10">
        <v>2</v>
      </c>
      <c r="P516" s="11">
        <v>3</v>
      </c>
      <c r="Q516" s="12" t="s">
        <v>9</v>
      </c>
      <c r="R516" s="13"/>
    </row>
    <row r="517" spans="2:21" ht="10.199999999999999" customHeight="1" x14ac:dyDescent="0.35">
      <c r="B517" s="240" t="s">
        <v>644</v>
      </c>
      <c r="C517" s="42" t="s">
        <v>645</v>
      </c>
      <c r="D517" s="43"/>
      <c r="E517" s="52" t="s">
        <v>669</v>
      </c>
      <c r="F517" s="46"/>
      <c r="G517" s="98" t="s">
        <v>722</v>
      </c>
      <c r="I517" s="191"/>
      <c r="J517" s="192"/>
      <c r="K517" s="193"/>
      <c r="L517" s="194">
        <f>SUM(I517:K517)</f>
        <v>0</v>
      </c>
      <c r="M517" s="111"/>
      <c r="N517" s="42">
        <v>1</v>
      </c>
      <c r="O517" s="142"/>
      <c r="P517" s="143"/>
      <c r="Q517" s="21">
        <f t="shared" ref="Q517:Q522" si="62">SUM(N517:P517)</f>
        <v>1</v>
      </c>
    </row>
    <row r="518" spans="2:21" x14ac:dyDescent="0.35">
      <c r="B518" s="241"/>
      <c r="C518" s="27" t="s">
        <v>645</v>
      </c>
      <c r="D518" s="23"/>
      <c r="E518" s="53" t="s">
        <v>669</v>
      </c>
      <c r="F518" s="28"/>
      <c r="G518" s="96" t="s">
        <v>721</v>
      </c>
      <c r="H518" s="2"/>
      <c r="I518" s="195"/>
      <c r="J518" s="196"/>
      <c r="K518" s="197"/>
      <c r="L518" s="194">
        <f>SUM(I518:K518)</f>
        <v>0</v>
      </c>
      <c r="M518" s="111"/>
      <c r="N518" s="19">
        <v>1</v>
      </c>
      <c r="O518" s="133"/>
      <c r="P518" s="134"/>
      <c r="Q518" s="25">
        <f t="shared" si="62"/>
        <v>1</v>
      </c>
    </row>
    <row r="519" spans="2:21" ht="10.8" thickBot="1" x14ac:dyDescent="0.45">
      <c r="B519" s="241"/>
      <c r="C519" s="19" t="s">
        <v>645</v>
      </c>
      <c r="D519" s="15"/>
      <c r="E519" s="53" t="s">
        <v>669</v>
      </c>
      <c r="F519" s="20"/>
      <c r="G519" s="96" t="s">
        <v>707</v>
      </c>
      <c r="I519" s="195">
        <v>20</v>
      </c>
      <c r="J519" s="196">
        <v>20</v>
      </c>
      <c r="K519" s="197">
        <v>20</v>
      </c>
      <c r="L519" s="194">
        <f>SUM(I519:K519)</f>
        <v>60</v>
      </c>
      <c r="N519" s="19">
        <v>1</v>
      </c>
      <c r="O519" s="15">
        <v>1</v>
      </c>
      <c r="P519" s="20">
        <v>1</v>
      </c>
      <c r="Q519" s="25">
        <f t="shared" si="62"/>
        <v>3</v>
      </c>
    </row>
    <row r="520" spans="2:21" x14ac:dyDescent="0.35">
      <c r="B520" s="241"/>
      <c r="C520" s="19" t="s">
        <v>645</v>
      </c>
      <c r="D520" s="15"/>
      <c r="E520" s="1" t="s">
        <v>670</v>
      </c>
      <c r="F520" s="20"/>
      <c r="G520" s="102" t="s">
        <v>722</v>
      </c>
      <c r="H520" s="2"/>
      <c r="I520" s="191"/>
      <c r="J520" s="192"/>
      <c r="K520" s="193"/>
      <c r="L520" s="199">
        <v>0</v>
      </c>
      <c r="M520" s="111"/>
      <c r="N520" s="42">
        <v>1</v>
      </c>
      <c r="O520" s="142"/>
      <c r="P520" s="143"/>
      <c r="Q520" s="21">
        <f t="shared" si="62"/>
        <v>1</v>
      </c>
    </row>
    <row r="521" spans="2:21" x14ac:dyDescent="0.35">
      <c r="B521" s="241"/>
      <c r="C521" s="27" t="s">
        <v>645</v>
      </c>
      <c r="D521" s="23"/>
      <c r="E521" s="1" t="s">
        <v>670</v>
      </c>
      <c r="F521" s="28"/>
      <c r="G521" s="96" t="s">
        <v>721</v>
      </c>
      <c r="H521" s="2"/>
      <c r="I521" s="195"/>
      <c r="J521" s="196"/>
      <c r="K521" s="197"/>
      <c r="L521" s="194">
        <v>0</v>
      </c>
      <c r="M521" s="111"/>
      <c r="N521" s="19">
        <v>1</v>
      </c>
      <c r="O521" s="133"/>
      <c r="P521" s="134"/>
      <c r="Q521" s="25">
        <f t="shared" si="62"/>
        <v>1</v>
      </c>
    </row>
    <row r="522" spans="2:21" ht="10.5" thickBot="1" x14ac:dyDescent="0.4">
      <c r="B522" s="241"/>
      <c r="C522" s="27" t="s">
        <v>645</v>
      </c>
      <c r="D522" s="23"/>
      <c r="E522" s="1" t="s">
        <v>670</v>
      </c>
      <c r="F522" s="28"/>
      <c r="G522" s="96" t="s">
        <v>709</v>
      </c>
      <c r="H522" s="2"/>
      <c r="I522" s="195">
        <v>20</v>
      </c>
      <c r="J522" s="196">
        <v>20</v>
      </c>
      <c r="K522" s="197">
        <v>20</v>
      </c>
      <c r="L522" s="194">
        <f>SUM(I522:K522)</f>
        <v>60</v>
      </c>
      <c r="M522" s="111"/>
      <c r="N522" s="19">
        <v>1</v>
      </c>
      <c r="O522" s="15">
        <v>1</v>
      </c>
      <c r="P522" s="20">
        <v>1</v>
      </c>
      <c r="Q522" s="25">
        <f t="shared" si="62"/>
        <v>3</v>
      </c>
    </row>
    <row r="523" spans="2:21" ht="10.8" thickBot="1" x14ac:dyDescent="0.45">
      <c r="B523" s="37" t="s">
        <v>47</v>
      </c>
      <c r="C523" s="120"/>
      <c r="D523" s="38"/>
      <c r="E523" s="38"/>
      <c r="F523" s="38"/>
      <c r="G523" s="48"/>
      <c r="I523" s="40">
        <f>SUM(I517:I522)</f>
        <v>40</v>
      </c>
      <c r="J523" s="41">
        <f>SUM(J517:J522)</f>
        <v>40</v>
      </c>
      <c r="K523" s="11">
        <f>SUM(K517:K522)</f>
        <v>40</v>
      </c>
      <c r="L523" s="59">
        <f>SUM(L517:L522)</f>
        <v>120</v>
      </c>
      <c r="N523" s="40">
        <f>SUM(N517:N522)</f>
        <v>6</v>
      </c>
      <c r="O523" s="40">
        <f>SUM(O517:O522)</f>
        <v>2</v>
      </c>
      <c r="P523" s="40">
        <f>SUM(P517:P522)</f>
        <v>2</v>
      </c>
      <c r="Q523" s="59">
        <f>SUM(Q517:Q522)</f>
        <v>10</v>
      </c>
      <c r="R523" s="13"/>
    </row>
    <row r="524" spans="2:21" ht="10.5" thickBot="1" x14ac:dyDescent="0.4"/>
    <row r="525" spans="2:21" ht="10.8" thickBot="1" x14ac:dyDescent="0.45">
      <c r="B525" s="3" t="s">
        <v>650</v>
      </c>
      <c r="C525" s="4"/>
      <c r="D525" s="4"/>
      <c r="E525" s="4"/>
      <c r="F525" s="4"/>
      <c r="G525" s="4"/>
      <c r="I525" s="230" t="s">
        <v>47</v>
      </c>
      <c r="J525" s="231"/>
      <c r="K525" s="231"/>
      <c r="L525" s="232"/>
      <c r="N525" s="233" t="s">
        <v>717</v>
      </c>
      <c r="O525" s="234"/>
      <c r="P525" s="234"/>
      <c r="Q525" s="235"/>
    </row>
    <row r="526" spans="2:21" ht="10.5" thickBot="1" x14ac:dyDescent="0.4">
      <c r="I526" s="1"/>
      <c r="O526" s="1"/>
      <c r="P526" s="1"/>
      <c r="Q526" s="1"/>
      <c r="U526" s="2"/>
    </row>
    <row r="527" spans="2:21" ht="10.8" thickBot="1" x14ac:dyDescent="0.45">
      <c r="B527" s="37" t="s">
        <v>47</v>
      </c>
      <c r="C527" s="37"/>
      <c r="D527" s="38"/>
      <c r="E527" s="38"/>
      <c r="F527" s="38"/>
      <c r="G527" s="48"/>
      <c r="I527" s="40" t="s">
        <v>6</v>
      </c>
      <c r="J527" s="10" t="s">
        <v>7</v>
      </c>
      <c r="K527" s="11" t="s">
        <v>8</v>
      </c>
      <c r="L527" s="59" t="s">
        <v>9</v>
      </c>
      <c r="N527" s="216">
        <v>1</v>
      </c>
      <c r="O527" s="10">
        <v>2</v>
      </c>
      <c r="P527" s="11">
        <v>3</v>
      </c>
      <c r="Q527" s="12" t="s">
        <v>9</v>
      </c>
      <c r="R527" s="13"/>
      <c r="U527" s="2"/>
    </row>
    <row r="528" spans="2:21" ht="10.5" thickBot="1" x14ac:dyDescent="0.4">
      <c r="B528" s="156"/>
      <c r="C528" s="157"/>
      <c r="D528" s="157"/>
      <c r="E528" s="157"/>
      <c r="F528" s="157"/>
      <c r="G528" s="158"/>
      <c r="I528" s="71"/>
      <c r="J528" s="131"/>
      <c r="K528" s="165"/>
      <c r="L528" s="114"/>
      <c r="N528" s="166"/>
      <c r="O528" s="167"/>
      <c r="P528" s="168"/>
      <c r="Q528" s="151"/>
      <c r="U528" s="2"/>
    </row>
    <row r="529" spans="2:21" x14ac:dyDescent="0.35">
      <c r="B529" s="159" t="s">
        <v>674</v>
      </c>
      <c r="C529" s="159"/>
      <c r="D529" s="160"/>
      <c r="E529" s="160"/>
      <c r="F529" s="160"/>
      <c r="G529" s="161"/>
      <c r="I529" s="42">
        <f>SUM(I26+I48+I52)</f>
        <v>88</v>
      </c>
      <c r="J529" s="43">
        <f>SUM(J26+J48+J52)</f>
        <v>88</v>
      </c>
      <c r="K529" s="46">
        <f>SUM(K26+K48+K52)</f>
        <v>88</v>
      </c>
      <c r="L529" s="21">
        <f>SUM(I529:K529)</f>
        <v>264</v>
      </c>
      <c r="N529" s="141"/>
      <c r="O529" s="142"/>
      <c r="P529" s="143"/>
      <c r="Q529" s="144"/>
      <c r="U529" s="2"/>
    </row>
    <row r="530" spans="2:21" x14ac:dyDescent="0.35">
      <c r="B530" s="121" t="s">
        <v>675</v>
      </c>
      <c r="C530" s="121"/>
      <c r="D530" s="122"/>
      <c r="E530" s="122"/>
      <c r="F530" s="122"/>
      <c r="G530" s="123"/>
      <c r="I530" s="27">
        <f>I522</f>
        <v>20</v>
      </c>
      <c r="J530" s="23">
        <f>J522</f>
        <v>20</v>
      </c>
      <c r="K530" s="28">
        <f>K522</f>
        <v>20</v>
      </c>
      <c r="L530" s="25">
        <f>SUM(I530:K530)</f>
        <v>60</v>
      </c>
      <c r="N530" s="19">
        <f>SUM(N517+N518+N519)</f>
        <v>3</v>
      </c>
      <c r="O530" s="15">
        <f>SUM(O517+O518+O519)</f>
        <v>1</v>
      </c>
      <c r="P530" s="20">
        <f>SUM(P517+P518+P519)</f>
        <v>1</v>
      </c>
      <c r="Q530" s="25">
        <f>SUM(Q517+Q518+Q519)</f>
        <v>5</v>
      </c>
      <c r="U530" s="2"/>
    </row>
    <row r="531" spans="2:21" x14ac:dyDescent="0.35">
      <c r="B531" s="121" t="s">
        <v>678</v>
      </c>
      <c r="C531" s="121"/>
      <c r="D531" s="122"/>
      <c r="E531" s="122"/>
      <c r="F531" s="122"/>
      <c r="G531" s="123"/>
      <c r="I531" s="27">
        <f>SUM(I78+I100+I104)</f>
        <v>88</v>
      </c>
      <c r="J531" s="23">
        <f>SUM(J78+J100+J104)</f>
        <v>88</v>
      </c>
      <c r="K531" s="28">
        <f>SUM(K78+K100+K104)</f>
        <v>88</v>
      </c>
      <c r="L531" s="25">
        <f>SUM(I531:K531)</f>
        <v>264</v>
      </c>
      <c r="N531" s="132"/>
      <c r="O531" s="133"/>
      <c r="P531" s="134"/>
      <c r="Q531" s="145"/>
      <c r="U531" s="2"/>
    </row>
    <row r="532" spans="2:21" ht="10.5" thickBot="1" x14ac:dyDescent="0.4">
      <c r="B532" s="162" t="s">
        <v>679</v>
      </c>
      <c r="C532" s="162"/>
      <c r="D532" s="163"/>
      <c r="E532" s="163"/>
      <c r="F532" s="163"/>
      <c r="G532" s="164"/>
      <c r="I532" s="34">
        <f>I522</f>
        <v>20</v>
      </c>
      <c r="J532" s="35">
        <f>J522</f>
        <v>20</v>
      </c>
      <c r="K532" s="36">
        <f>K522</f>
        <v>20</v>
      </c>
      <c r="L532" s="32">
        <f>SUM(I532:K532)</f>
        <v>60</v>
      </c>
      <c r="N532" s="56">
        <f>SUM(N520:N522)</f>
        <v>3</v>
      </c>
      <c r="O532" s="57">
        <f>SUM(O520:O522)</f>
        <v>1</v>
      </c>
      <c r="P532" s="58">
        <f>SUM(P520:P522)</f>
        <v>1</v>
      </c>
      <c r="Q532" s="32">
        <f>SUM(Q520:Q522)</f>
        <v>5</v>
      </c>
      <c r="U532" s="2"/>
    </row>
    <row r="533" spans="2:21" x14ac:dyDescent="0.35">
      <c r="B533" s="159" t="s">
        <v>688</v>
      </c>
      <c r="C533" s="159"/>
      <c r="D533" s="160"/>
      <c r="E533" s="160"/>
      <c r="F533" s="160"/>
      <c r="G533" s="161"/>
      <c r="I533" s="42">
        <f>I136</f>
        <v>30</v>
      </c>
      <c r="J533" s="43">
        <f>J136</f>
        <v>30</v>
      </c>
      <c r="K533" s="46">
        <f>K136</f>
        <v>30</v>
      </c>
      <c r="L533" s="21">
        <f t="shared" ref="L533:L552" si="63">SUM(I533:K533)</f>
        <v>90</v>
      </c>
      <c r="N533" s="141"/>
      <c r="O533" s="142"/>
      <c r="P533" s="143"/>
      <c r="Q533" s="144"/>
      <c r="U533" s="2"/>
    </row>
    <row r="534" spans="2:21" x14ac:dyDescent="0.35">
      <c r="B534" s="121" t="s">
        <v>689</v>
      </c>
      <c r="C534" s="121"/>
      <c r="D534" s="122"/>
      <c r="E534" s="122"/>
      <c r="F534" s="122"/>
      <c r="G534" s="123"/>
      <c r="I534" s="27">
        <f>I165</f>
        <v>30</v>
      </c>
      <c r="J534" s="23">
        <f>J165</f>
        <v>30</v>
      </c>
      <c r="K534" s="28">
        <f>K165</f>
        <v>30</v>
      </c>
      <c r="L534" s="25">
        <f t="shared" si="63"/>
        <v>90</v>
      </c>
      <c r="N534" s="132"/>
      <c r="O534" s="133"/>
      <c r="P534" s="134"/>
      <c r="Q534" s="145"/>
      <c r="U534" s="2"/>
    </row>
    <row r="535" spans="2:21" x14ac:dyDescent="0.35">
      <c r="B535" s="121" t="s">
        <v>690</v>
      </c>
      <c r="C535" s="121"/>
      <c r="D535" s="122"/>
      <c r="E535" s="122"/>
      <c r="F535" s="122"/>
      <c r="G535" s="123"/>
      <c r="I535" s="27">
        <f>I194</f>
        <v>30</v>
      </c>
      <c r="J535" s="23">
        <f>J194</f>
        <v>30</v>
      </c>
      <c r="K535" s="28">
        <f>K194</f>
        <v>30</v>
      </c>
      <c r="L535" s="25">
        <f t="shared" si="63"/>
        <v>90</v>
      </c>
      <c r="N535" s="132"/>
      <c r="O535" s="133"/>
      <c r="P535" s="134"/>
      <c r="Q535" s="145"/>
      <c r="U535" s="2"/>
    </row>
    <row r="536" spans="2:21" x14ac:dyDescent="0.35">
      <c r="B536" s="121" t="s">
        <v>691</v>
      </c>
      <c r="C536" s="121"/>
      <c r="D536" s="122"/>
      <c r="E536" s="122"/>
      <c r="F536" s="122"/>
      <c r="G536" s="123"/>
      <c r="I536" s="27">
        <f>I223</f>
        <v>30</v>
      </c>
      <c r="J536" s="23">
        <f>J223</f>
        <v>30</v>
      </c>
      <c r="K536" s="28">
        <f>K223</f>
        <v>30</v>
      </c>
      <c r="L536" s="25">
        <f t="shared" si="63"/>
        <v>90</v>
      </c>
      <c r="N536" s="132"/>
      <c r="O536" s="133"/>
      <c r="P536" s="134"/>
      <c r="Q536" s="145"/>
      <c r="U536" s="2"/>
    </row>
    <row r="537" spans="2:21" x14ac:dyDescent="0.35">
      <c r="B537" s="121" t="s">
        <v>692</v>
      </c>
      <c r="C537" s="121"/>
      <c r="D537" s="122"/>
      <c r="E537" s="122"/>
      <c r="F537" s="122"/>
      <c r="G537" s="123"/>
      <c r="I537" s="27">
        <f>I252</f>
        <v>30</v>
      </c>
      <c r="J537" s="23">
        <f>J252</f>
        <v>30</v>
      </c>
      <c r="K537" s="28">
        <f>K252</f>
        <v>30</v>
      </c>
      <c r="L537" s="25">
        <f t="shared" si="63"/>
        <v>90</v>
      </c>
      <c r="N537" s="132"/>
      <c r="O537" s="133"/>
      <c r="P537" s="134"/>
      <c r="Q537" s="145"/>
      <c r="U537" s="2"/>
    </row>
    <row r="538" spans="2:21" x14ac:dyDescent="0.35">
      <c r="B538" s="121" t="s">
        <v>693</v>
      </c>
      <c r="C538" s="121"/>
      <c r="D538" s="122"/>
      <c r="E538" s="122"/>
      <c r="F538" s="122"/>
      <c r="G538" s="123"/>
      <c r="I538" s="27">
        <f>I281</f>
        <v>30</v>
      </c>
      <c r="J538" s="23">
        <f>J281</f>
        <v>30</v>
      </c>
      <c r="K538" s="28">
        <f>K281</f>
        <v>30</v>
      </c>
      <c r="L538" s="25">
        <f t="shared" si="63"/>
        <v>90</v>
      </c>
      <c r="N538" s="132"/>
      <c r="O538" s="133"/>
      <c r="P538" s="134"/>
      <c r="Q538" s="145"/>
      <c r="U538" s="2"/>
    </row>
    <row r="539" spans="2:21" x14ac:dyDescent="0.35">
      <c r="B539" s="121" t="s">
        <v>694</v>
      </c>
      <c r="C539" s="121"/>
      <c r="D539" s="122"/>
      <c r="E539" s="122"/>
      <c r="F539" s="122"/>
      <c r="G539" s="123"/>
      <c r="I539" s="27">
        <f>I310</f>
        <v>30</v>
      </c>
      <c r="J539" s="23">
        <f>J310</f>
        <v>30</v>
      </c>
      <c r="K539" s="28">
        <f>K310</f>
        <v>30</v>
      </c>
      <c r="L539" s="25">
        <f t="shared" si="63"/>
        <v>90</v>
      </c>
      <c r="N539" s="132"/>
      <c r="O539" s="133"/>
      <c r="P539" s="134"/>
      <c r="Q539" s="145"/>
      <c r="U539" s="2"/>
    </row>
    <row r="540" spans="2:21" x14ac:dyDescent="0.35">
      <c r="B540" s="121" t="s">
        <v>695</v>
      </c>
      <c r="C540" s="121"/>
      <c r="D540" s="122"/>
      <c r="E540" s="122"/>
      <c r="F540" s="122"/>
      <c r="G540" s="123"/>
      <c r="I540" s="27">
        <f>I339</f>
        <v>30</v>
      </c>
      <c r="J540" s="23">
        <f>J339</f>
        <v>30</v>
      </c>
      <c r="K540" s="28">
        <f>K339</f>
        <v>30</v>
      </c>
      <c r="L540" s="25">
        <f t="shared" si="63"/>
        <v>90</v>
      </c>
      <c r="N540" s="132"/>
      <c r="O540" s="133"/>
      <c r="P540" s="134"/>
      <c r="Q540" s="145"/>
      <c r="U540" s="2"/>
    </row>
    <row r="541" spans="2:21" x14ac:dyDescent="0.35">
      <c r="B541" s="121" t="s">
        <v>774</v>
      </c>
      <c r="C541" s="121"/>
      <c r="D541" s="122"/>
      <c r="E541" s="122"/>
      <c r="F541" s="122"/>
      <c r="G541" s="123"/>
      <c r="I541" s="27">
        <f>I368</f>
        <v>30</v>
      </c>
      <c r="J541" s="23">
        <f>J368</f>
        <v>30</v>
      </c>
      <c r="K541" s="23">
        <f>K368</f>
        <v>30</v>
      </c>
      <c r="L541" s="25">
        <f t="shared" si="63"/>
        <v>90</v>
      </c>
      <c r="N541" s="132"/>
      <c r="O541" s="133"/>
      <c r="P541" s="134"/>
      <c r="Q541" s="145"/>
      <c r="U541" s="2"/>
    </row>
    <row r="542" spans="2:21" x14ac:dyDescent="0.35">
      <c r="B542" s="121" t="s">
        <v>775</v>
      </c>
      <c r="C542" s="121"/>
      <c r="D542" s="122"/>
      <c r="E542" s="122"/>
      <c r="F542" s="122"/>
      <c r="G542" s="123"/>
      <c r="I542" s="27">
        <f>I395</f>
        <v>28</v>
      </c>
      <c r="J542" s="23">
        <f>J395</f>
        <v>28</v>
      </c>
      <c r="K542" s="23">
        <f>K395</f>
        <v>28</v>
      </c>
      <c r="L542" s="25">
        <f t="shared" si="63"/>
        <v>84</v>
      </c>
      <c r="N542" s="132"/>
      <c r="O542" s="133"/>
      <c r="P542" s="134"/>
      <c r="Q542" s="145"/>
      <c r="U542" s="2"/>
    </row>
    <row r="543" spans="2:21" x14ac:dyDescent="0.35">
      <c r="B543" s="121" t="s">
        <v>776</v>
      </c>
      <c r="C543" s="121"/>
      <c r="D543" s="122"/>
      <c r="E543" s="122"/>
      <c r="F543" s="122"/>
      <c r="G543" s="123"/>
      <c r="I543" s="27">
        <f>I406</f>
        <v>24</v>
      </c>
      <c r="J543" s="23">
        <f>J406</f>
        <v>24</v>
      </c>
      <c r="K543" s="28">
        <f>K406</f>
        <v>24</v>
      </c>
      <c r="L543" s="25">
        <f t="shared" si="63"/>
        <v>72</v>
      </c>
      <c r="N543" s="132"/>
      <c r="O543" s="133"/>
      <c r="P543" s="134"/>
      <c r="Q543" s="145"/>
      <c r="U543" s="2"/>
    </row>
    <row r="544" spans="2:21" x14ac:dyDescent="0.35">
      <c r="B544" s="121" t="s">
        <v>696</v>
      </c>
      <c r="C544" s="121"/>
      <c r="D544" s="122"/>
      <c r="E544" s="122"/>
      <c r="F544" s="122"/>
      <c r="G544" s="123"/>
      <c r="I544" s="27">
        <f>I415</f>
        <v>24</v>
      </c>
      <c r="J544" s="23">
        <f>J415</f>
        <v>24</v>
      </c>
      <c r="K544" s="28">
        <f>K415</f>
        <v>24</v>
      </c>
      <c r="L544" s="25">
        <f t="shared" si="63"/>
        <v>72</v>
      </c>
      <c r="N544" s="132"/>
      <c r="O544" s="133"/>
      <c r="P544" s="134"/>
      <c r="Q544" s="145"/>
      <c r="U544" s="2"/>
    </row>
    <row r="545" spans="2:21" x14ac:dyDescent="0.35">
      <c r="B545" s="121" t="s">
        <v>697</v>
      </c>
      <c r="C545" s="121"/>
      <c r="D545" s="122"/>
      <c r="E545" s="122"/>
      <c r="F545" s="122"/>
      <c r="G545" s="123"/>
      <c r="I545" s="27">
        <f>I424</f>
        <v>24</v>
      </c>
      <c r="J545" s="23">
        <f>J424</f>
        <v>24</v>
      </c>
      <c r="K545" s="28">
        <f>K424</f>
        <v>24</v>
      </c>
      <c r="L545" s="25">
        <f t="shared" si="63"/>
        <v>72</v>
      </c>
      <c r="N545" s="132"/>
      <c r="O545" s="133"/>
      <c r="P545" s="134"/>
      <c r="Q545" s="145"/>
      <c r="U545" s="2"/>
    </row>
    <row r="546" spans="2:21" x14ac:dyDescent="0.35">
      <c r="B546" s="121" t="s">
        <v>698</v>
      </c>
      <c r="C546" s="121"/>
      <c r="D546" s="122"/>
      <c r="E546" s="122"/>
      <c r="F546" s="122"/>
      <c r="G546" s="123"/>
      <c r="I546" s="27">
        <f>I433</f>
        <v>24</v>
      </c>
      <c r="J546" s="23">
        <f>J433</f>
        <v>24</v>
      </c>
      <c r="K546" s="28">
        <f>K433</f>
        <v>24</v>
      </c>
      <c r="L546" s="25">
        <f t="shared" si="63"/>
        <v>72</v>
      </c>
      <c r="N546" s="132"/>
      <c r="O546" s="133"/>
      <c r="P546" s="134"/>
      <c r="Q546" s="145"/>
      <c r="U546" s="2"/>
    </row>
    <row r="547" spans="2:21" x14ac:dyDescent="0.35">
      <c r="B547" s="121" t="s">
        <v>699</v>
      </c>
      <c r="C547" s="121"/>
      <c r="D547" s="122"/>
      <c r="E547" s="122"/>
      <c r="F547" s="122"/>
      <c r="G547" s="123"/>
      <c r="I547" s="27">
        <f>I442</f>
        <v>24</v>
      </c>
      <c r="J547" s="23">
        <f>J442</f>
        <v>24</v>
      </c>
      <c r="K547" s="28">
        <f>K442</f>
        <v>24</v>
      </c>
      <c r="L547" s="25">
        <f t="shared" si="63"/>
        <v>72</v>
      </c>
      <c r="N547" s="132"/>
      <c r="O547" s="133"/>
      <c r="P547" s="134"/>
      <c r="Q547" s="145"/>
      <c r="U547" s="2"/>
    </row>
    <row r="548" spans="2:21" x14ac:dyDescent="0.35">
      <c r="B548" s="121" t="s">
        <v>777</v>
      </c>
      <c r="C548" s="121"/>
      <c r="D548" s="122"/>
      <c r="E548" s="122"/>
      <c r="F548" s="122"/>
      <c r="G548" s="123"/>
      <c r="I548" s="27">
        <f>I457</f>
        <v>30</v>
      </c>
      <c r="J548" s="23">
        <f>J457</f>
        <v>30</v>
      </c>
      <c r="K548" s="28">
        <f>K457</f>
        <v>30</v>
      </c>
      <c r="L548" s="25">
        <f t="shared" si="63"/>
        <v>90</v>
      </c>
      <c r="N548" s="132"/>
      <c r="O548" s="133"/>
      <c r="P548" s="134"/>
      <c r="Q548" s="145"/>
      <c r="U548" s="2"/>
    </row>
    <row r="549" spans="2:21" x14ac:dyDescent="0.35">
      <c r="B549" s="121" t="s">
        <v>700</v>
      </c>
      <c r="C549" s="121"/>
      <c r="D549" s="122"/>
      <c r="E549" s="122"/>
      <c r="F549" s="122"/>
      <c r="G549" s="123"/>
      <c r="I549" s="27">
        <f>I470</f>
        <v>30</v>
      </c>
      <c r="J549" s="23">
        <f>J470</f>
        <v>30</v>
      </c>
      <c r="K549" s="28">
        <f>K470</f>
        <v>30</v>
      </c>
      <c r="L549" s="25">
        <f t="shared" si="63"/>
        <v>90</v>
      </c>
      <c r="N549" s="132"/>
      <c r="O549" s="133"/>
      <c r="P549" s="134"/>
      <c r="Q549" s="145"/>
      <c r="U549" s="2"/>
    </row>
    <row r="550" spans="2:21" x14ac:dyDescent="0.35">
      <c r="B550" s="121" t="s">
        <v>701</v>
      </c>
      <c r="C550" s="121"/>
      <c r="D550" s="122"/>
      <c r="E550" s="122"/>
      <c r="F550" s="122"/>
      <c r="G550" s="123"/>
      <c r="I550" s="27">
        <f>I483</f>
        <v>30</v>
      </c>
      <c r="J550" s="23">
        <f>J483</f>
        <v>30</v>
      </c>
      <c r="K550" s="28">
        <f>K483</f>
        <v>30</v>
      </c>
      <c r="L550" s="25">
        <f t="shared" si="63"/>
        <v>90</v>
      </c>
      <c r="N550" s="132"/>
      <c r="O550" s="133"/>
      <c r="P550" s="134"/>
      <c r="Q550" s="145"/>
      <c r="U550" s="2"/>
    </row>
    <row r="551" spans="2:21" x14ac:dyDescent="0.35">
      <c r="B551" s="121" t="s">
        <v>702</v>
      </c>
      <c r="C551" s="121"/>
      <c r="D551" s="122"/>
      <c r="E551" s="122"/>
      <c r="F551" s="122"/>
      <c r="G551" s="123"/>
      <c r="I551" s="27">
        <f>I496</f>
        <v>30</v>
      </c>
      <c r="J551" s="23">
        <f>J496</f>
        <v>30</v>
      </c>
      <c r="K551" s="28">
        <f>K496</f>
        <v>30</v>
      </c>
      <c r="L551" s="25">
        <f t="shared" si="63"/>
        <v>90</v>
      </c>
      <c r="N551" s="132"/>
      <c r="O551" s="133"/>
      <c r="P551" s="134"/>
      <c r="Q551" s="145"/>
      <c r="U551" s="2"/>
    </row>
    <row r="552" spans="2:21" ht="10.5" thickBot="1" x14ac:dyDescent="0.4">
      <c r="B552" s="162" t="s">
        <v>703</v>
      </c>
      <c r="C552" s="162"/>
      <c r="D552" s="163"/>
      <c r="E552" s="163"/>
      <c r="F552" s="163"/>
      <c r="G552" s="164"/>
      <c r="I552" s="34">
        <f>I509</f>
        <v>30</v>
      </c>
      <c r="J552" s="35">
        <f>J509</f>
        <v>30</v>
      </c>
      <c r="K552" s="36">
        <f>K509</f>
        <v>30</v>
      </c>
      <c r="L552" s="32">
        <f t="shared" si="63"/>
        <v>90</v>
      </c>
      <c r="N552" s="128"/>
      <c r="O552" s="129"/>
      <c r="P552" s="146"/>
      <c r="Q552" s="130"/>
      <c r="U552" s="2"/>
    </row>
    <row r="554" spans="2:21" ht="10.5" thickBot="1" x14ac:dyDescent="0.4">
      <c r="C554" s="1"/>
      <c r="D554" s="1"/>
      <c r="F554" s="1"/>
      <c r="G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2:21" ht="10.8" thickBot="1" x14ac:dyDescent="0.45">
      <c r="B555" s="37" t="s">
        <v>655</v>
      </c>
      <c r="C555" s="38"/>
      <c r="D555" s="38"/>
      <c r="E555" s="38"/>
      <c r="F555" s="38"/>
      <c r="G555" s="48"/>
      <c r="I555" s="230" t="s">
        <v>47</v>
      </c>
      <c r="J555" s="231"/>
      <c r="K555" s="231"/>
      <c r="L555" s="242"/>
      <c r="N555" s="233" t="s">
        <v>717</v>
      </c>
      <c r="O555" s="234"/>
      <c r="P555" s="234"/>
      <c r="Q555" s="235"/>
    </row>
    <row r="556" spans="2:21" ht="10.8" thickBot="1" x14ac:dyDescent="0.45">
      <c r="B556" s="208" t="s">
        <v>718</v>
      </c>
      <c r="C556" s="148"/>
      <c r="D556" s="148"/>
      <c r="E556" s="115"/>
      <c r="F556" s="148"/>
      <c r="G556" s="149"/>
      <c r="I556" s="169">
        <f>SUM(I529:I532)</f>
        <v>216</v>
      </c>
      <c r="J556" s="172">
        <f>SUM(J529:J532)</f>
        <v>216</v>
      </c>
      <c r="K556" s="220">
        <f>SUM(K529:K532)</f>
        <v>216</v>
      </c>
      <c r="L556" s="151">
        <f>SUM(I556:K556)</f>
        <v>648</v>
      </c>
      <c r="N556" s="216">
        <v>6</v>
      </c>
      <c r="O556" s="10">
        <v>2</v>
      </c>
      <c r="P556" s="11">
        <v>2</v>
      </c>
      <c r="Q556" s="12">
        <v>10</v>
      </c>
    </row>
    <row r="557" spans="2:21" x14ac:dyDescent="0.35">
      <c r="B557" s="209" t="s">
        <v>720</v>
      </c>
      <c r="G557" s="109"/>
      <c r="I557" s="170">
        <f>SUM(I533:I552)</f>
        <v>568</v>
      </c>
      <c r="J557" s="173">
        <v>568</v>
      </c>
      <c r="K557" s="221">
        <v>568</v>
      </c>
      <c r="L557" s="152">
        <f t="shared" ref="L557:L558" si="64">SUM(I557:K557)</f>
        <v>1704</v>
      </c>
      <c r="N557" s="170">
        <f>SUM(N585:N604)</f>
        <v>0</v>
      </c>
      <c r="O557" s="173">
        <f>SUM(O585:O604)</f>
        <v>0</v>
      </c>
      <c r="P557" s="154">
        <f>SUM(P585:P604)</f>
        <v>0</v>
      </c>
      <c r="Q557" s="25">
        <f>SUM(Q585:Q604)</f>
        <v>0</v>
      </c>
    </row>
    <row r="558" spans="2:21" ht="10.5" thickBot="1" x14ac:dyDescent="0.4">
      <c r="B558" s="209" t="s">
        <v>724</v>
      </c>
      <c r="G558" s="109"/>
      <c r="I558" s="210">
        <v>10</v>
      </c>
      <c r="J558" s="211">
        <v>10</v>
      </c>
      <c r="K558" s="222">
        <v>10</v>
      </c>
      <c r="L558" s="224">
        <f t="shared" si="64"/>
        <v>30</v>
      </c>
      <c r="N558" s="210"/>
      <c r="O558" s="211"/>
      <c r="P558" s="212"/>
      <c r="Q558" s="109"/>
    </row>
    <row r="559" spans="2:21" ht="10.8" thickBot="1" x14ac:dyDescent="0.45">
      <c r="B559" s="37" t="s">
        <v>655</v>
      </c>
      <c r="C559" s="38"/>
      <c r="D559" s="38"/>
      <c r="E559" s="38"/>
      <c r="F559" s="38"/>
      <c r="G559" s="48"/>
      <c r="H559" s="72"/>
      <c r="I559" s="217">
        <f>SUM(I556:I558)</f>
        <v>794</v>
      </c>
      <c r="J559" s="218">
        <f>SUM(J556:J558)</f>
        <v>794</v>
      </c>
      <c r="K559" s="219">
        <f>SUM(K556:K558)</f>
        <v>794</v>
      </c>
      <c r="L559" s="223">
        <f>SUM(I559:K559)</f>
        <v>2382</v>
      </c>
      <c r="N559" s="175">
        <f>SUM(N556:N557)</f>
        <v>6</v>
      </c>
      <c r="O559" s="176">
        <f>SUM(O556:O557)</f>
        <v>2</v>
      </c>
      <c r="P559" s="177">
        <f>SUM(P556:P557)</f>
        <v>2</v>
      </c>
      <c r="Q559" s="178">
        <f>SUM(Q556:Q557)</f>
        <v>10</v>
      </c>
    </row>
    <row r="560" spans="2:21" ht="10.5" thickBot="1" x14ac:dyDescent="0.4"/>
    <row r="561" spans="2:12" ht="10.8" thickBot="1" x14ac:dyDescent="0.45">
      <c r="B561" s="37" t="s">
        <v>781</v>
      </c>
      <c r="C561" s="38"/>
      <c r="D561" s="38"/>
      <c r="E561" s="38"/>
      <c r="F561" s="38"/>
      <c r="G561" s="48"/>
      <c r="H561" s="72"/>
      <c r="I561" s="171">
        <f>I559*103/100</f>
        <v>817.82</v>
      </c>
      <c r="J561" s="174">
        <f t="shared" ref="J561:L561" si="65">J559*103/100</f>
        <v>817.82</v>
      </c>
      <c r="K561" s="150">
        <f t="shared" si="65"/>
        <v>817.82</v>
      </c>
      <c r="L561" s="127">
        <f t="shared" si="65"/>
        <v>2453.46</v>
      </c>
    </row>
  </sheetData>
  <mergeCells count="65">
    <mergeCell ref="B139:B148"/>
    <mergeCell ref="I3:L3"/>
    <mergeCell ref="B6:B25"/>
    <mergeCell ref="B28:B47"/>
    <mergeCell ref="I55:L55"/>
    <mergeCell ref="B58:B77"/>
    <mergeCell ref="B80:B99"/>
    <mergeCell ref="I107:L107"/>
    <mergeCell ref="B109:E109"/>
    <mergeCell ref="B110:B119"/>
    <mergeCell ref="B120:B135"/>
    <mergeCell ref="B138:E138"/>
    <mergeCell ref="B255:B264"/>
    <mergeCell ref="B149:B164"/>
    <mergeCell ref="B167:E167"/>
    <mergeCell ref="B168:B177"/>
    <mergeCell ref="B178:B193"/>
    <mergeCell ref="B196:E196"/>
    <mergeCell ref="B197:B206"/>
    <mergeCell ref="B207:B222"/>
    <mergeCell ref="B225:E225"/>
    <mergeCell ref="B226:B235"/>
    <mergeCell ref="B236:B251"/>
    <mergeCell ref="B254:E254"/>
    <mergeCell ref="B371:B380"/>
    <mergeCell ref="B265:B280"/>
    <mergeCell ref="B283:E283"/>
    <mergeCell ref="B284:B291"/>
    <mergeCell ref="B294:B309"/>
    <mergeCell ref="B312:E312"/>
    <mergeCell ref="B313:B322"/>
    <mergeCell ref="B323:B338"/>
    <mergeCell ref="B341:E341"/>
    <mergeCell ref="B342:B351"/>
    <mergeCell ref="B352:B367"/>
    <mergeCell ref="B370:E370"/>
    <mergeCell ref="B446:E446"/>
    <mergeCell ref="B381:B394"/>
    <mergeCell ref="B399:E399"/>
    <mergeCell ref="B400:B405"/>
    <mergeCell ref="B408:E408"/>
    <mergeCell ref="B409:B414"/>
    <mergeCell ref="B417:E417"/>
    <mergeCell ref="B418:B423"/>
    <mergeCell ref="B426:E426"/>
    <mergeCell ref="B427:B432"/>
    <mergeCell ref="B435:E435"/>
    <mergeCell ref="B436:B441"/>
    <mergeCell ref="B486:B495"/>
    <mergeCell ref="B498:E498"/>
    <mergeCell ref="B499:B508"/>
    <mergeCell ref="B447:B456"/>
    <mergeCell ref="B459:E459"/>
    <mergeCell ref="B460:B469"/>
    <mergeCell ref="B472:E472"/>
    <mergeCell ref="B473:B482"/>
    <mergeCell ref="B485:E485"/>
    <mergeCell ref="N514:Q514"/>
    <mergeCell ref="I514:L514"/>
    <mergeCell ref="I555:L555"/>
    <mergeCell ref="N555:Q555"/>
    <mergeCell ref="B516:E516"/>
    <mergeCell ref="B517:B522"/>
    <mergeCell ref="I525:L525"/>
    <mergeCell ref="N525:Q525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Official Names and Medal Count</vt:lpstr>
      <vt:lpstr>App1 LWC Events and Medal 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Martin</dc:creator>
  <cp:lastModifiedBy>John Martin</cp:lastModifiedBy>
  <cp:lastPrinted>2019-06-19T13:52:18Z</cp:lastPrinted>
  <dcterms:created xsi:type="dcterms:W3CDTF">2017-09-14T19:47:05Z</dcterms:created>
  <dcterms:modified xsi:type="dcterms:W3CDTF">2022-01-22T22:40:11Z</dcterms:modified>
</cp:coreProperties>
</file>